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bgrimmpower.sharepoint.com/sites/CorporateSustinability/Shared Documents/Sustainability Report/SR (OR) 2023/04 Performance Data/"/>
    </mc:Choice>
  </mc:AlternateContent>
  <xr:revisionPtr revIDLastSave="327" documentId="8_{796DFCDF-4CBD-4BF8-B20C-49130D636F81}" xr6:coauthVersionLast="47" xr6:coauthVersionMax="47" xr10:uidLastSave="{ECAD4058-9730-4311-937A-278687270A21}"/>
  <bookViews>
    <workbookView xWindow="28680" yWindow="-120" windowWidth="29040" windowHeight="15840" xr2:uid="{FD0EC25D-913E-4325-A129-083857FF7128}"/>
  </bookViews>
  <sheets>
    <sheet name="Economic Data" sheetId="10" r:id="rId1"/>
    <sheet name="Environmental Data" sheetId="8" r:id="rId2"/>
    <sheet name="Social Data" sheetId="6" r:id="rId3"/>
    <sheet name="Note" sheetId="12"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s>
  <definedNames>
    <definedName name="\" hidden="1">{#N/A,#N/A,FALSE,"COVER1.XLS ";#N/A,#N/A,FALSE,"RACT1.XLS";#N/A,#N/A,FALSE,"RACT2.XLS";#N/A,#N/A,FALSE,"ECCMP";#N/A,#N/A,FALSE,"WELDER.XLS"}</definedName>
    <definedName name="\a">'[1]WORKING TB Q3'!#REF!</definedName>
    <definedName name="\b">#REF!</definedName>
    <definedName name="\c">'[1]WORKING TB Q3'!#REF!</definedName>
    <definedName name="\d">'[1]WORKING TB Q3'!#REF!</definedName>
    <definedName name="\e">#REF!</definedName>
    <definedName name="\f">#REF!</definedName>
    <definedName name="\g">#REF!</definedName>
    <definedName name="\h">#REF!</definedName>
    <definedName name="\i">#REF!</definedName>
    <definedName name="\j">#REF!</definedName>
    <definedName name="\P">#REF!</definedName>
    <definedName name="\Q">#REF!</definedName>
    <definedName name="\R">#REF!</definedName>
    <definedName name="\S">#REF!</definedName>
    <definedName name="\T">#REF!</definedName>
    <definedName name="\U">#REF!</definedName>
    <definedName name="\W">#REF!</definedName>
    <definedName name="\X">#REF!</definedName>
    <definedName name="\xy">#REF!</definedName>
    <definedName name="\Y">#REF!</definedName>
    <definedName name="_.Next">#REF!</definedName>
    <definedName name="______std3">'[2]Standing Data'!$C$4</definedName>
    <definedName name="_____BS1">#REF!</definedName>
    <definedName name="_____BS2">#REF!</definedName>
    <definedName name="_____GL1">#REF!</definedName>
    <definedName name="_____GL2">#REF!</definedName>
    <definedName name="_____std3">'[2]Standing Data'!$C$4</definedName>
    <definedName name="____std3">'[2]Standing Data'!$C$4</definedName>
    <definedName name="___a1">{"'Sheet1'!$L$16"}</definedName>
    <definedName name="___aom3" hidden="1">{#N/A,#N/A,FALSE,"COVER1.XLS ";#N/A,#N/A,FALSE,"RACT1.XLS";#N/A,#N/A,FALSE,"RACT2.XLS";#N/A,#N/A,FALSE,"ECCMP";#N/A,#N/A,FALSE,"WELDER.XLS"}</definedName>
    <definedName name="___BAS1">#REF!</definedName>
    <definedName name="___BS1">#REF!</definedName>
    <definedName name="___BS2">#REF!</definedName>
    <definedName name="___CDT1">#REF!</definedName>
    <definedName name="___f2" hidden="1">{#N/A,#N/A,FALSE,"COVER1.XLS ";#N/A,#N/A,FALSE,"RACT1.XLS";#N/A,#N/A,FALSE,"RACT2.XLS";#N/A,#N/A,FALSE,"ECCMP";#N/A,#N/A,FALSE,"WELDER.XLS"}</definedName>
    <definedName name="___FLK1">#REF!</definedName>
    <definedName name="___GEN1">#REF!</definedName>
    <definedName name="___GL1">#REF!</definedName>
    <definedName name="___GL2">#REF!</definedName>
    <definedName name="___IPB1">#REF!</definedName>
    <definedName name="___kvs1" hidden="1">{#N/A,#N/A,FALSE,"COVER1.XLS ";#N/A,#N/A,FALSE,"RACT1.XLS";#N/A,#N/A,FALSE,"RACT2.XLS";#N/A,#N/A,FALSE,"ECCMP";#N/A,#N/A,FALSE,"WELDER.XLS"}</definedName>
    <definedName name="___kvs2" hidden="1">{#N/A,#N/A,FALSE,"COVER1.XLS ";#N/A,#N/A,FALSE,"RACT1.XLS";#N/A,#N/A,FALSE,"RACT2.XLS";#N/A,#N/A,FALSE,"ECCMP";#N/A,#N/A,FALSE,"WELDER.XLS"}</definedName>
    <definedName name="___KVS3" hidden="1">{#N/A,#N/A,FALSE,"COVER1.XLS ";#N/A,#N/A,FALSE,"RACT1.XLS";#N/A,#N/A,FALSE,"RACT2.XLS";#N/A,#N/A,FALSE,"ECCMP";#N/A,#N/A,FALSE,"WELDER.XLS"}</definedName>
    <definedName name="___kvs5" hidden="1">{#N/A,#N/A,FALSE,"COVER.XLS";#N/A,#N/A,FALSE,"RACT1.XLS";#N/A,#N/A,FALSE,"RACT2.XLS";#N/A,#N/A,FALSE,"ECCMP";#N/A,#N/A,FALSE,"WELDER.XLS"}</definedName>
    <definedName name="___kvs8" hidden="1">{#N/A,#N/A,FALSE,"COVER1.XLS ";#N/A,#N/A,FALSE,"RACT1.XLS";#N/A,#N/A,FALSE,"RACT2.XLS";#N/A,#N/A,FALSE,"ECCMP";#N/A,#N/A,FALSE,"WELDER.XLS"}</definedName>
    <definedName name="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V1">#REF!</definedName>
    <definedName name="___MB2" hidden="1">{#N/A,#N/A,FALSE,"COVER.XLS";#N/A,#N/A,FALSE,"RACT1.XLS";#N/A,#N/A,FALSE,"RACT2.XLS";#N/A,#N/A,FALSE,"ECCMP";#N/A,#N/A,FALSE,"WELDER.XLS"}</definedName>
    <definedName name="___mb22" hidden="1">{#N/A,#N/A,FALSE,"COVER.XLS";#N/A,#N/A,FALSE,"RACT1.XLS";#N/A,#N/A,FALSE,"RACT2.XLS";#N/A,#N/A,FALSE,"ECCMP";#N/A,#N/A,FALSE,"WELDER.XLS"}</definedName>
    <definedName name="___NSO2">{"'Sheet1'!$L$16"}</definedName>
    <definedName name="___pe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___PIN1">#REF!</definedName>
    <definedName name="___PUR6" hidden="1">{#N/A,#N/A,FALSE,"Sheet2"}</definedName>
    <definedName name="___Q1" hidden="1">{#N/A,#N/A,FALSE,"COVER1.XLS ";#N/A,#N/A,FALSE,"RACT1.XLS";#N/A,#N/A,FALSE,"RACT2.XLS";#N/A,#N/A,FALSE,"ECCMP";#N/A,#N/A,FALSE,"WELDER.XLS"}</definedName>
    <definedName name="___q2" hidden="1">{#N/A,#N/A,FALSE,"COVER1.XLS ";#N/A,#N/A,FALSE,"RACT1.XLS";#N/A,#N/A,FALSE,"RACT2.XLS";#N/A,#N/A,FALSE,"ECCMP";#N/A,#N/A,FALSE,"WELDER.XLS"}</definedName>
    <definedName name="___qa1" hidden="1">{#N/A,#N/A,FALSE,"COVER1.XLS ";#N/A,#N/A,FALSE,"RACT1.XLS";#N/A,#N/A,FALSE,"RACT2.XLS";#N/A,#N/A,FALSE,"ECCMP";#N/A,#N/A,FALSE,"WELDER.XLS"}</definedName>
    <definedName name="___QUY3" hidden="1">{#N/A,#N/A,FALSE,"Sheet2"}</definedName>
    <definedName name="___r122220" hidden="1">{#N/A,#N/A,FALSE,"COVER1.XLS ";#N/A,#N/A,FALSE,"RACT1.XLS";#N/A,#N/A,FALSE,"RACT2.XLS";#N/A,#N/A,FALSE,"ECCMP";#N/A,#N/A,FALSE,"WELDER.XLS"}</definedName>
    <definedName name="___rck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___rck3"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___sap1" hidden="1">{#N/A,#N/A,FALSE,"COVER1.XLS ";#N/A,#N/A,FALSE,"RACT1.XLS";#N/A,#N/A,FALSE,"RACT2.XLS";#N/A,#N/A,FALSE,"ECCMP";#N/A,#N/A,FALSE,"WELDER.XLS"}</definedName>
    <definedName name="___std3">'[2]Standing Data'!$C$4</definedName>
    <definedName name="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R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rn2" hidden="1">{#N/A,#N/A,FALSE,"17MAY";#N/A,#N/A,FALSE,"24MAY"}</definedName>
    <definedName name="__123Graph_A" hidden="1">[3]SUMMARY!#REF!</definedName>
    <definedName name="__123Graph_B" hidden="1">[3]SUMMARY!#REF!</definedName>
    <definedName name="__123Graph_C" hidden="1">[3]SUMMARY!#REF!</definedName>
    <definedName name="__123Graph_D" hidden="1">[4]A!#REF!</definedName>
    <definedName name="__a45">#REF!</definedName>
    <definedName name="__Apr1">[5]total!$U$6:$U$122</definedName>
    <definedName name="__Aug1">[5]total!$Y$6:$Y$122</definedName>
    <definedName name="__BAS1">#REF!</definedName>
    <definedName name="__boi1">#REF!</definedName>
    <definedName name="__boi2">#REF!</definedName>
    <definedName name="__BS1">#REF!</definedName>
    <definedName name="__BS2">#REF!</definedName>
    <definedName name="__cao1">#REF!</definedName>
    <definedName name="__cao2">#REF!</definedName>
    <definedName name="__cao3">#REF!</definedName>
    <definedName name="__cao4">#REF!</definedName>
    <definedName name="__cao5">#REF!</definedName>
    <definedName name="__cao6">#REF!</definedName>
    <definedName name="__CDT1">#REF!</definedName>
    <definedName name="__coc250">#REF!</definedName>
    <definedName name="__coc300">#REF!</definedName>
    <definedName name="__coc350">#REF!</definedName>
    <definedName name="__CON1">#REF!</definedName>
    <definedName name="__CON2">#REF!</definedName>
    <definedName name="__cpd1">#REF!</definedName>
    <definedName name="__cpd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dn400">#REF!</definedName>
    <definedName name="__ddn600">#REF!</definedName>
    <definedName name="__Dec1">[5]total!$AC$6:$AC$122</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f123">#REF!</definedName>
    <definedName name="__Feb1">[5]total!$S$6:$S$122</definedName>
    <definedName name="__FLK1">#REF!</definedName>
    <definedName name="__GEN1">#REF!</definedName>
    <definedName name="__GIA1">#REF!</definedName>
    <definedName name="__GL1">#REF!</definedName>
    <definedName name="__GL2">#REF!</definedName>
    <definedName name="__gon4">#REF!</definedName>
    <definedName name="__HE02">#REF!</definedName>
    <definedName name="__HE07">#REF!</definedName>
    <definedName name="__HE08">#REF!</definedName>
    <definedName name="__HE09">#REF!</definedName>
    <definedName name="__HE1">#REF!</definedName>
    <definedName name="__HE11">#REF!</definedName>
    <definedName name="__HE2">#REF!</definedName>
    <definedName name="__HE21">#REF!</definedName>
    <definedName name="__HE3">#REF!</definedName>
    <definedName name="__HE4">#REF!</definedName>
    <definedName name="__HE5">#REF!</definedName>
    <definedName name="__HE61">#REF!</definedName>
    <definedName name="__HE71">#REF!</definedName>
    <definedName name="__HE81">#REF!</definedName>
    <definedName name="__HE91">#REF!</definedName>
    <definedName name="__HM1">#REF!</definedName>
    <definedName name="__HM10">#REF!</definedName>
    <definedName name="__HM11">#REF!</definedName>
    <definedName name="__HM12">#REF!</definedName>
    <definedName name="__HM2">#REF!</definedName>
    <definedName name="__HM3">#REF!</definedName>
    <definedName name="__HM4">#REF!</definedName>
    <definedName name="__HM5">#REF!</definedName>
    <definedName name="__HM6">#REF!</definedName>
    <definedName name="__HM7">#REF!</definedName>
    <definedName name="__HM8">#REF!</definedName>
    <definedName name="__HM9">#REF!</definedName>
    <definedName name="__HV1">#REF!</definedName>
    <definedName name="__IntlFixup">TRUE</definedName>
    <definedName name="__IPB1">#REF!</definedName>
    <definedName name="__Jan1">[5]total!$R$6:$R$122</definedName>
    <definedName name="__Jul1">[5]total!$X$6:$X$122</definedName>
    <definedName name="__Jun1">[5]total!$W$6:$W$122</definedName>
    <definedName name="__kvs80" hidden="1">{#N/A,#N/A,FALSE,"COVER1.XLS ";#N/A,#N/A,FALSE,"RACT1.XLS";#N/A,#N/A,FALSE,"RACT2.XLS";#N/A,#N/A,FALSE,"ECCMP";#N/A,#N/A,FALSE,"WELDER.XLS"}</definedName>
    <definedName name="__lap1">#REF!</definedName>
    <definedName name="__lap2">#REF!</definedName>
    <definedName name="__LV1">#REF!</definedName>
    <definedName name="__MAC12">#REF!</definedName>
    <definedName name="__MAC46">#REF!</definedName>
    <definedName name="__Mar1">[5]total!$T$6:$T$122</definedName>
    <definedName name="__May1">[5]total!$V$6:$V$122</definedName>
    <definedName name="__nc151">#REF!</definedName>
    <definedName name="__NCL100">#REF!</definedName>
    <definedName name="__NCL200">#REF!</definedName>
    <definedName name="__NCL250">#REF!</definedName>
    <definedName name="__NET2">#REF!</definedName>
    <definedName name="__nin190">#REF!</definedName>
    <definedName name="__Nov1">[5]total!$AB$6:$AB$122</definedName>
    <definedName name="__Oct1">[5]total!$AA$6:$AA$122</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IN1">#REF!</definedName>
    <definedName name="__pl2">[6]BS!$C$2:$C$575</definedName>
    <definedName name="__PUR1">#REF!</definedName>
    <definedName name="__Sat27">#REF!</definedName>
    <definedName name="__Sat6">#REF!</definedName>
    <definedName name="__sc1">#REF!</definedName>
    <definedName name="__SC2">#REF!</definedName>
    <definedName name="__sc3">#REF!</definedName>
    <definedName name="__Sep1">[5]total!$Z$6:$Z$122</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td3">'[2]Standing Data'!$C$4</definedName>
    <definedName name="__tax1">#REF!</definedName>
    <definedName name="__TB02">#REF!</definedName>
    <definedName name="__tct5">#REF!</definedName>
    <definedName name="__tg427">#REF!</definedName>
    <definedName name="__TH20">#REF!</definedName>
    <definedName name="__TK10">#REF!</definedName>
    <definedName name="__TK11">#REF!</definedName>
    <definedName name="__TK12">#REF!</definedName>
    <definedName name="__TK3">#REF!</definedName>
    <definedName name="__TK4">#REF!</definedName>
    <definedName name="__TK5">#REF!</definedName>
    <definedName name="__TK6">#REF!</definedName>
    <definedName name="__TK7">#REF!</definedName>
    <definedName name="__TK8">#REF!</definedName>
    <definedName name="__TK9">#REF!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01">#REF!</definedName>
    <definedName name="__TR02">#REF!</definedName>
    <definedName name="__TVL1">#REF!</definedName>
    <definedName name="__tz593">#REF!</definedName>
    <definedName name="__UT1">#REF!</definedName>
    <definedName name="__VL100">#REF!</definedName>
    <definedName name="__VL200">#REF!</definedName>
    <definedName name="__VL250">#REF!</definedName>
    <definedName name="_0_DT_DRU_ERG">#REF!</definedName>
    <definedName name="_0_DT_MARKIEREN">#REF!</definedName>
    <definedName name="_0_DT_REORG">#REF!</definedName>
    <definedName name="_0_EN_MARKIEREN">#REF!</definedName>
    <definedName name="_0_EN_PRI_ABSPL">#REF!</definedName>
    <definedName name="_0_EN_PRI_DOM">#REF!</definedName>
    <definedName name="_0_EN_PRI_LFJ">#REF!</definedName>
    <definedName name="_0_EN_PRI_PLJ1">#REF!</definedName>
    <definedName name="_0_EN_PRI_PLJ2">#REF!</definedName>
    <definedName name="_0_EN_PRI_RES">#REF!</definedName>
    <definedName name="_0_EN_REORG">#REF!</definedName>
    <definedName name="_0_EN_SORT">#REF!</definedName>
    <definedName name="_0_TITLE_CLEAR">#REF!</definedName>
    <definedName name="_0_TITLE_FREEZE">#REF!</definedName>
    <definedName name="_0x6">#REF!</definedName>
    <definedName name="_1">#N/A</definedName>
    <definedName name="_1000A01">#N/A</definedName>
    <definedName name="_10HE3_">#REF!</definedName>
    <definedName name="_1102" hidden="1">'[7]stat local'!$D$769:$D$3475</definedName>
    <definedName name="_11HE4_">#REF!</definedName>
    <definedName name="_123Graph_C" hidden="1">[3]SUMMARY!#REF!</definedName>
    <definedName name="_12HE5_">#REF!</definedName>
    <definedName name="_13_ページング_電話関係">#REF!</definedName>
    <definedName name="_13HE61_">#REF!</definedName>
    <definedName name="_14HE71_">#REF!</definedName>
    <definedName name="_15HE81_">#REF!</definedName>
    <definedName name="_16HE91_">#REF!</definedName>
    <definedName name="_17HM1_">#REF!</definedName>
    <definedName name="_18HM10_">#REF!</definedName>
    <definedName name="_19HM11_">#REF!</definedName>
    <definedName name="_1HE02_">#REF!</definedName>
    <definedName name="_2">#N/A</definedName>
    <definedName name="_20HM12_">#REF!</definedName>
    <definedName name="_21HM2_">#REF!</definedName>
    <definedName name="_22HM3_">#REF!</definedName>
    <definedName name="_23HM4_">#REF!</definedName>
    <definedName name="_24HM5_">#REF!</definedName>
    <definedName name="_25HM6_">#REF!</definedName>
    <definedName name="_26HM7_">#REF!</definedName>
    <definedName name="_27HM8_">#REF!</definedName>
    <definedName name="_28HM9_">#REF!</definedName>
    <definedName name="_29HV1_">#REF!</definedName>
    <definedName name="_2CC_DA6_E">#REF!</definedName>
    <definedName name="_2CC580">#REF!</definedName>
    <definedName name="_2HE06_">#REF!</definedName>
    <definedName name="_3">#REF!</definedName>
    <definedName name="_3CF_BW_E">#REF!</definedName>
    <definedName name="_3CF_BW_N">#REF!</definedName>
    <definedName name="_3CF_BW_Z">#REF!</definedName>
    <definedName name="_3CF_DA5_E">#REF!</definedName>
    <definedName name="_3CF_DFL_E">#REF!</definedName>
    <definedName name="_3CF_DFW_E">#REF!</definedName>
    <definedName name="_3CF_TAWK_Z">#REF!</definedName>
    <definedName name="_3HE07_">#REF!</definedName>
    <definedName name="_3M_B_C5">#REF!</definedName>
    <definedName name="_3M_B_I">#REF!</definedName>
    <definedName name="_3M_B_O">#REF!</definedName>
    <definedName name="_3M_DA_C5">#REF!</definedName>
    <definedName name="_3M_DA_I">#REF!</definedName>
    <definedName name="_3M_DA7DRB_I">#REF!</definedName>
    <definedName name="_3M_DFDR3_I">#REF!</definedName>
    <definedName name="_3M_DFDR4_I">#REF!</definedName>
    <definedName name="_3M_DFDR4_O">#REF!</definedName>
    <definedName name="_3M_T_C5">#REF!</definedName>
    <definedName name="_3M_T_I">#REF!</definedName>
    <definedName name="_3M_T_N5">#REF!</definedName>
    <definedName name="_3M_T_O">#REF!</definedName>
    <definedName name="_3Y_BAH_N">#REF!</definedName>
    <definedName name="_3Y_BH_I">#REF!</definedName>
    <definedName name="_3Y_BH_J">#REF!</definedName>
    <definedName name="_3Y_DC_C5">#REF!</definedName>
    <definedName name="_3Y_DNDBL_KN">#REF!</definedName>
    <definedName name="_3Y_DP_C5">#REF!</definedName>
    <definedName name="_3Y_DP_O">#REF!</definedName>
    <definedName name="_3Y_GS6_I">#REF!</definedName>
    <definedName name="_3Y_GS6_J">#REF!</definedName>
    <definedName name="_3Y_TL3_I">#REF!</definedName>
    <definedName name="_3Y_TL3_J">#REF!</definedName>
    <definedName name="_3Y_TY3_C5">#REF!</definedName>
    <definedName name="_4">#REF!</definedName>
    <definedName name="_40113">#REF!</definedName>
    <definedName name="_40120">#REF!</definedName>
    <definedName name="_40128">#REF!</definedName>
    <definedName name="_40132">#REF!</definedName>
    <definedName name="_40133">#REF!</definedName>
    <definedName name="_40138">#REF!</definedName>
    <definedName name="_40155">#REF!</definedName>
    <definedName name="_40213">#REF!</definedName>
    <definedName name="_40220">#REF!</definedName>
    <definedName name="_40230">#REF!</definedName>
    <definedName name="_40232">#REF!</definedName>
    <definedName name="_40233">#REF!</definedName>
    <definedName name="_40238">#REF!</definedName>
    <definedName name="_40239">#REF!</definedName>
    <definedName name="_40255">#REF!</definedName>
    <definedName name="_40511">#REF!</definedName>
    <definedName name="_40513">#REF!</definedName>
    <definedName name="_40813">#REF!</definedName>
    <definedName name="_40820">#REF!</definedName>
    <definedName name="_40832">#REF!</definedName>
    <definedName name="_40838">#REF!</definedName>
    <definedName name="_40855">#REF!</definedName>
    <definedName name="_41180">#REF!</definedName>
    <definedName name="_41185">#REF!</definedName>
    <definedName name="_41280">#REF!</definedName>
    <definedName name="_41285">#REF!</definedName>
    <definedName name="_41580">#REF!</definedName>
    <definedName name="_41585">#REF!</definedName>
    <definedName name="_41880">#REF!</definedName>
    <definedName name="_41885">#REF!</definedName>
    <definedName name="_42400">#REF!</definedName>
    <definedName name="_42510">#REF!</definedName>
    <definedName name="_42520">#REF!</definedName>
    <definedName name="_42530">#REF!</definedName>
    <definedName name="_42540">#REF!</definedName>
    <definedName name="_42550">#REF!</definedName>
    <definedName name="_42560">#REF!</definedName>
    <definedName name="_42570">#REF!</definedName>
    <definedName name="_42580">#REF!</definedName>
    <definedName name="_42590">#REF!</definedName>
    <definedName name="_42610">#REF!</definedName>
    <definedName name="_42620">#REF!</definedName>
    <definedName name="_42630">#REF!</definedName>
    <definedName name="_42640">#REF!</definedName>
    <definedName name="_42650">#REF!</definedName>
    <definedName name="_42660">#REF!</definedName>
    <definedName name="_42670">#REF!</definedName>
    <definedName name="_42680">#REF!</definedName>
    <definedName name="_42690">#REF!</definedName>
    <definedName name="_42710">#REF!</definedName>
    <definedName name="_42720">#REF!</definedName>
    <definedName name="_42810">#REF!</definedName>
    <definedName name="_42820">#REF!</definedName>
    <definedName name="_44010">#REF!</definedName>
    <definedName name="_44011">#REF!</definedName>
    <definedName name="_44012">#REF!</definedName>
    <definedName name="_44013">#REF!</definedName>
    <definedName name="_44014">#REF!</definedName>
    <definedName name="_44017">#REF!</definedName>
    <definedName name="_44018">#REF!</definedName>
    <definedName name="_44020">#REF!</definedName>
    <definedName name="_44023">#REF!</definedName>
    <definedName name="_44025">#REF!</definedName>
    <definedName name="_44026">#REF!</definedName>
    <definedName name="_44027">#REF!</definedName>
    <definedName name="_44028">#REF!</definedName>
    <definedName name="_44029">#REF!</definedName>
    <definedName name="_44030">#REF!</definedName>
    <definedName name="_44031">#REF!</definedName>
    <definedName name="_44032">#REF!</definedName>
    <definedName name="_44033">#REF!</definedName>
    <definedName name="_44034">#REF!</definedName>
    <definedName name="_44036">#REF!</definedName>
    <definedName name="_44037">#REF!</definedName>
    <definedName name="_44038">#REF!</definedName>
    <definedName name="_44039">#REF!</definedName>
    <definedName name="_44040">#REF!</definedName>
    <definedName name="_44050">#REF!</definedName>
    <definedName name="_44051">#REF!</definedName>
    <definedName name="_44052">#REF!</definedName>
    <definedName name="_44053">#REF!</definedName>
    <definedName name="_44054">#REF!</definedName>
    <definedName name="_44055">#REF!</definedName>
    <definedName name="_44056">#REF!</definedName>
    <definedName name="_44058">#REF!</definedName>
    <definedName name="_44059">#REF!</definedName>
    <definedName name="_44061">#REF!</definedName>
    <definedName name="_44062">#REF!</definedName>
    <definedName name="_44070">#REF!</definedName>
    <definedName name="_44071">#REF!</definedName>
    <definedName name="_44073">#REF!</definedName>
    <definedName name="_44074">#REF!</definedName>
    <definedName name="_44076">#REF!</definedName>
    <definedName name="_44079">#REF!</definedName>
    <definedName name="_44080">#REF!</definedName>
    <definedName name="_44083">#REF!</definedName>
    <definedName name="_44084">#REF!</definedName>
    <definedName name="_44085">#REF!</definedName>
    <definedName name="_44089">#REF!</definedName>
    <definedName name="_44090">#REF!</definedName>
    <definedName name="_44100">#REF!</definedName>
    <definedName name="_44101">#REF!</definedName>
    <definedName name="_44102">#REF!</definedName>
    <definedName name="_44103">#REF!</definedName>
    <definedName name="_44104">#REF!</definedName>
    <definedName name="_44105">#REF!</definedName>
    <definedName name="_44106">#REF!</definedName>
    <definedName name="_44107">#REF!</definedName>
    <definedName name="_44108">#REF!</definedName>
    <definedName name="_44109">#REF!</definedName>
    <definedName name="_44110">#REF!</definedName>
    <definedName name="_44111">#REF!</definedName>
    <definedName name="_44120">#REF!</definedName>
    <definedName name="_44121">#REF!</definedName>
    <definedName name="_44122">#REF!</definedName>
    <definedName name="_44123">#REF!</definedName>
    <definedName name="_44124">#REF!</definedName>
    <definedName name="_44125">#REF!</definedName>
    <definedName name="_44126">#REF!</definedName>
    <definedName name="_44127">#REF!</definedName>
    <definedName name="_44128">#REF!</definedName>
    <definedName name="_44129">#REF!</definedName>
    <definedName name="_44130">#REF!</definedName>
    <definedName name="_44131">#REF!</definedName>
    <definedName name="_44132">#REF!</definedName>
    <definedName name="_44139">#REF!</definedName>
    <definedName name="_44140">#REF!</definedName>
    <definedName name="_44141">#REF!</definedName>
    <definedName name="_44142">#REF!</definedName>
    <definedName name="_44143">#REF!</definedName>
    <definedName name="_44145">#REF!</definedName>
    <definedName name="_44146">#REF!</definedName>
    <definedName name="_44151">#REF!</definedName>
    <definedName name="_44152">#REF!</definedName>
    <definedName name="_44153">#REF!</definedName>
    <definedName name="_44154">#REF!</definedName>
    <definedName name="_44155">#REF!</definedName>
    <definedName name="_44156">#REF!</definedName>
    <definedName name="_44157">#REF!</definedName>
    <definedName name="_44160">#REF!</definedName>
    <definedName name="_44161">#REF!</definedName>
    <definedName name="_44162">#REF!</definedName>
    <definedName name="_44165">#REF!</definedName>
    <definedName name="_44166">#REF!</definedName>
    <definedName name="_44169">#REF!</definedName>
    <definedName name="_44170">#REF!</definedName>
    <definedName name="_44171">#REF!</definedName>
    <definedName name="_44172">#REF!</definedName>
    <definedName name="_44173">#REF!</definedName>
    <definedName name="_44190">#REF!</definedName>
    <definedName name="_44191">#REF!</definedName>
    <definedName name="_44195">#REF!</definedName>
    <definedName name="_44200">#REF!</definedName>
    <definedName name="_44202">#REF!</definedName>
    <definedName name="_44203">#REF!</definedName>
    <definedName name="_44210">#REF!</definedName>
    <definedName name="_44213">#REF!</definedName>
    <definedName name="_44214">#REF!</definedName>
    <definedName name="_44215">#REF!</definedName>
    <definedName name="_44216">#REF!</definedName>
    <definedName name="_44219">#REF!</definedName>
    <definedName name="_44220">#REF!</definedName>
    <definedName name="_44229">#REF!</definedName>
    <definedName name="_44230">#REF!</definedName>
    <definedName name="_44231">#REF!</definedName>
    <definedName name="_44234">#REF!</definedName>
    <definedName name="_44235">#REF!</definedName>
    <definedName name="_44239">#REF!</definedName>
    <definedName name="_44250">#REF!</definedName>
    <definedName name="_44251">#REF!</definedName>
    <definedName name="_44281">#REF!</definedName>
    <definedName name="_44282">#REF!</definedName>
    <definedName name="_44284">#REF!</definedName>
    <definedName name="_44285">#REF!</definedName>
    <definedName name="_44286">#REF!</definedName>
    <definedName name="_44289">#REF!</definedName>
    <definedName name="_44290">#REF!</definedName>
    <definedName name="_45299">#REF!</definedName>
    <definedName name="_45600">#REF!</definedName>
    <definedName name="_45601">#REF!</definedName>
    <definedName name="_45602">#REF!</definedName>
    <definedName name="_45930">#REF!</definedName>
    <definedName name="_46104">#REF!</definedName>
    <definedName name="_46105">#REF!</definedName>
    <definedName name="_46200">#REF!</definedName>
    <definedName name="_46203">#REF!</definedName>
    <definedName name="_46207">#REF!</definedName>
    <definedName name="_46253">#REF!</definedName>
    <definedName name="_46255">#REF!</definedName>
    <definedName name="_46256">#REF!</definedName>
    <definedName name="_46259">#REF!</definedName>
    <definedName name="_46301">#REF!</definedName>
    <definedName name="_46304">#REF!</definedName>
    <definedName name="_46306">#REF!</definedName>
    <definedName name="_46400">#REF!</definedName>
    <definedName name="_46404">#REF!</definedName>
    <definedName name="_46405">#REF!</definedName>
    <definedName name="_46406">#REF!</definedName>
    <definedName name="_46439">#REF!</definedName>
    <definedName name="_46500">#REF!</definedName>
    <definedName name="_46509">#REF!</definedName>
    <definedName name="_47100">#REF!</definedName>
    <definedName name="_47101">#REF!</definedName>
    <definedName name="_47300">#REF!</definedName>
    <definedName name="_47303">#REF!</definedName>
    <definedName name="_47304">#REF!</definedName>
    <definedName name="_47305">#REF!</definedName>
    <definedName name="_47307">#REF!</definedName>
    <definedName name="_47308">#REF!</definedName>
    <definedName name="_47400">#REF!</definedName>
    <definedName name="_4HE08_">#REF!</definedName>
    <definedName name="_5">#REF!</definedName>
    <definedName name="_5_DA_C5">#REF!</definedName>
    <definedName name="_5_DP_C5">#REF!</definedName>
    <definedName name="_550_1">#N/A</definedName>
    <definedName name="_550_2">[8]STOCK!#REF!</definedName>
    <definedName name="_5CF_BW_E">#REF!</definedName>
    <definedName name="_5CF_BW_N">#REF!</definedName>
    <definedName name="_5CF_TWK_N">#REF!</definedName>
    <definedName name="_5CN_DA5_E">#REF!</definedName>
    <definedName name="_5CN_DF3L_E">#REF!</definedName>
    <definedName name="_5CN_DF3W_E">#REF!</definedName>
    <definedName name="_5HE09_">#REF!</definedName>
    <definedName name="_5M_B_C5">#REF!</definedName>
    <definedName name="_5M_B_I">#REF!</definedName>
    <definedName name="_5M_B_O">#REF!</definedName>
    <definedName name="_5M_DA_I">#REF!</definedName>
    <definedName name="_5M_DA_O">#REF!</definedName>
    <definedName name="_5M_DADHR_I">#REF!</definedName>
    <definedName name="_5M_DAKLP_I">#REF!</definedName>
    <definedName name="_5M_DALHD_I">#REF!</definedName>
    <definedName name="_5M_DP_O">#REF!</definedName>
    <definedName name="_5M_MSL1_C5">#REF!</definedName>
    <definedName name="_5M_ODH1_C5">#REF!</definedName>
    <definedName name="_5M_ODH1_I">#REF!</definedName>
    <definedName name="_5M_ODH1_O">#REF!</definedName>
    <definedName name="_5M_ODM1_C5">#REF!</definedName>
    <definedName name="_5M_ODM1_I">#REF!</definedName>
    <definedName name="_5M_ODM1_O">#REF!</definedName>
    <definedName name="_5M_T_C5">#REF!</definedName>
    <definedName name="_5M_T_I">#REF!</definedName>
    <definedName name="_5M_T_O">#REF!</definedName>
    <definedName name="_6">#REF!</definedName>
    <definedName name="_6HE1_">#REF!</definedName>
    <definedName name="_7">#REF!</definedName>
    <definedName name="_7HE11_">#REF!</definedName>
    <definedName name="_8HE2_">#REF!</definedName>
    <definedName name="_9HE21_">#REF!</definedName>
    <definedName name="_A">#REF!</definedName>
    <definedName name="_a1">{"'Sheet1'!$L$16"}</definedName>
    <definedName name="_A400002">#REF!</definedName>
    <definedName name="_A400003">#REF!</definedName>
    <definedName name="_a45">#REF!</definedName>
    <definedName name="_A650000">[9]US!#REF!</definedName>
    <definedName name="_Apr1">[5]total!$U$6:$U$122</definedName>
    <definedName name="_Aug1">[5]total!$Y$6:$Y$122</definedName>
    <definedName name="_BAS1">#REF!</definedName>
    <definedName name="_boi1">#REF!</definedName>
    <definedName name="_boi2">#REF!</definedName>
    <definedName name="_BS1">#REF!</definedName>
    <definedName name="_BS2">#REF!</definedName>
    <definedName name="_C_Lphi_4ab">#REF!</definedName>
    <definedName name="_cao1">#REF!</definedName>
    <definedName name="_cao2">#REF!</definedName>
    <definedName name="_cao3">#REF!</definedName>
    <definedName name="_cao4">#REF!</definedName>
    <definedName name="_cao5">#REF!</definedName>
    <definedName name="_cao6">#REF!</definedName>
    <definedName name="_CDT1">#REF!</definedName>
    <definedName name="_Cement2">#REF!</definedName>
    <definedName name="_cf2" hidden="1">{#N/A,#N/A,FALSE,"Variables";#N/A,#N/A,FALSE,"NPV Cashflows NZ$";#N/A,#N/A,FALSE,"Cashflows NZ$"}</definedName>
    <definedName name="_coc250">#REF!</definedName>
    <definedName name="_coc300">#REF!</definedName>
    <definedName name="_coc350">#REF!</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dd2" hidden="1">{#N/A,#N/A,FALSE,"Cashflow"}</definedName>
    <definedName name="_ddn400">#REF!</definedName>
    <definedName name="_ddn600">#REF!</definedName>
    <definedName name="_Dec1">[5]total!$AC$6:$AC$122</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ist_Values" hidden="1">#REF!</definedName>
    <definedName name="_e108950">#REF!</definedName>
    <definedName name="_E99999">#REF!</definedName>
    <definedName name="_eee2" hidden="1">{#N/A,#N/A,FALSE,"Cashflow"}</definedName>
    <definedName name="_f123">#REF!</definedName>
    <definedName name="_f2" hidden="1">{#N/A,#N/A,FALSE,"COVER1.XLS ";#N/A,#N/A,FALSE,"RACT1.XLS";#N/A,#N/A,FALSE,"RACT2.XLS";#N/A,#N/A,FALSE,"ECCMP";#N/A,#N/A,FALSE,"WELDER.XLS"}</definedName>
    <definedName name="_fd2" hidden="1">{#N/A,#N/A,TRUE,"Cover Memo";"Complete Sys. Estimate",#N/A,TRUE,"Change Summary";"Complete Sys. Estimate",#N/A,TRUE,"Estimate Summary";"Complete Sys. Estimate",#N/A,TRUE,"Dept. Summary";"Complete Sys. Estimate",#N/A,TRUE,"DOW Detail"}</definedName>
    <definedName name="_Feb1">[5]total!$S$6:$S$122</definedName>
    <definedName name="_Fill" hidden="1">#REF!</definedName>
    <definedName name="_xlnm._FilterDatabase">'[10]BAX Export 25mar07 - 31mar07'!$A$1:$H$24</definedName>
    <definedName name="_FLK1">#REF!</definedName>
    <definedName name="_GEN1">#REF!</definedName>
    <definedName name="_ghcc_1">#REF!</definedName>
    <definedName name="_GIA1">#REF!</definedName>
    <definedName name="_giu9" hidden="1">{#N/A,#N/A,FALSE,"COVER.XLS";#N/A,#N/A,FALSE,"RACT1.XLS";#N/A,#N/A,FALSE,"RACT2.XLS";#N/A,#N/A,FALSE,"ECCMP";#N/A,#N/A,FALSE,"WELDER.XLS"}</definedName>
    <definedName name="_GL1">#REF!</definedName>
    <definedName name="_GL2">#REF!</definedName>
    <definedName name="_gon4">#REF!</definedName>
    <definedName name="_HE02">#REF!</definedName>
    <definedName name="_HE06">#REF!</definedName>
    <definedName name="_HE07">#REF!</definedName>
    <definedName name="_HE08">#REF!</definedName>
    <definedName name="_HE09">#REF!</definedName>
    <definedName name="_HE1">#REF!</definedName>
    <definedName name="_HE11">#REF!</definedName>
    <definedName name="_HE2">#REF!</definedName>
    <definedName name="_HE21">#REF!</definedName>
    <definedName name="_HE3">#REF!</definedName>
    <definedName name="_HE4">#REF!</definedName>
    <definedName name="_HE5">#REF!</definedName>
    <definedName name="_HE61">#REF!</definedName>
    <definedName name="_HE71">#REF!</definedName>
    <definedName name="_HE81">#REF!</definedName>
    <definedName name="_HE91">#REF!</definedName>
    <definedName name="_HM1">#REF!</definedName>
    <definedName name="_HM10">#REF!</definedName>
    <definedName name="_HM11">#REF!</definedName>
    <definedName name="_HM12">#REF!</definedName>
    <definedName name="_HM2">#REF!</definedName>
    <definedName name="_HM3">#REF!</definedName>
    <definedName name="_HM4">#REF!</definedName>
    <definedName name="_HM5">#REF!</definedName>
    <definedName name="_HM6">#REF!</definedName>
    <definedName name="_HM7">#REF!</definedName>
    <definedName name="_HM8">#REF!</definedName>
    <definedName name="_HM9">#REF!</definedName>
    <definedName name="_HV1">#REF!</definedName>
    <definedName name="_IPB1">#REF!</definedName>
    <definedName name="_Jan1">[5]total!$R$6:$R$122</definedName>
    <definedName name="_Jul1">[5]total!$X$6:$X$122</definedName>
    <definedName name="_Jun1">[5]total!$W$6:$W$122</definedName>
    <definedName name="_Key1" hidden="1">#REF!</definedName>
    <definedName name="_Key2" hidden="1">#REF!</definedName>
    <definedName name="_KO2" hidden="1">#REF!</definedName>
    <definedName name="_KVS3" hidden="1">{#N/A,#N/A,FALSE,"COVER1.XLS ";#N/A,#N/A,FALSE,"RACT1.XLS";#N/A,#N/A,FALSE,"RACT2.XLS";#N/A,#N/A,FALSE,"ECCMP";#N/A,#N/A,FALSE,"WELDER.XLS"}</definedName>
    <definedName name="_kvs81" hidden="1">{#N/A,#N/A,FALSE,"COVER1.XLS ";#N/A,#N/A,FALSE,"RACT1.XLS";#N/A,#N/A,FALSE,"RACT2.XLS";#N/A,#N/A,FALSE,"ECCMP";#N/A,#N/A,FALSE,"WELDER.XLS"}</definedName>
    <definedName name="_lap1">#REF!</definedName>
    <definedName name="_lap2">#REF!</definedName>
    <definedName name="_LV1">#REF!</definedName>
    <definedName name="_MAC12">#REF!</definedName>
    <definedName name="_MAC46">#REF!</definedName>
    <definedName name="_Mar1">[5]total!$T$6:$T$122</definedName>
    <definedName name="_May1">[5]total!$V$6:$V$122</definedName>
    <definedName name="_nc151">#REF!</definedName>
    <definedName name="_NCL100">#REF!</definedName>
    <definedName name="_NCL200">#REF!</definedName>
    <definedName name="_NCL250">#REF!</definedName>
    <definedName name="_NET2">#REF!</definedName>
    <definedName name="_nin190">#REF!</definedName>
    <definedName name="_Nov1">[5]total!$AB$6:$AB$122</definedName>
    <definedName name="_NSO2">{"'Sheet1'!$L$16"}</definedName>
    <definedName name="_Oct1">[5]total!$AA$6:$AA$122</definedName>
    <definedName name="_Order1" hidden="1">255</definedName>
    <definedName name="_Order2" hidden="1">255</definedName>
    <definedName name="_P2">#REF!</definedName>
    <definedName name="_Parse_Out" hidden="1">[11]total!#REF!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IN1">#REF!</definedName>
    <definedName name="_pl2">[6]BS!$C$2:$C$575</definedName>
    <definedName name="_PM1" hidden="1">{#N/A,#N/A,TRUE,"Cover Memo";"Complete Sys. Estimate",#N/A,TRUE,"Change Summary";"Complete Sys. Estimate",#N/A,TRUE,"Estimate Summary";"Complete Sys. Estimate",#N/A,TRUE,"Dept. Summary";"Complete Sys. Estimate",#N/A,TRUE,"DOW Detail"}</definedName>
    <definedName name="_Print_Area">#REF!</definedName>
    <definedName name="_Print_Titles">#REF!</definedName>
    <definedName name="_PUR1">#REF!</definedName>
    <definedName name="_PUR6" hidden="1">{#N/A,#N/A,FALSE,"Sheet2"}</definedName>
    <definedName name="_q2">#REF!</definedName>
    <definedName name="_QUY3" hidden="1">{#N/A,#N/A,FALSE,"Sheet2"}</definedName>
    <definedName name="_Regression_Int" hidden="1">1</definedName>
    <definedName name="_Report">"Sensitivity Table"</definedName>
    <definedName name="_sap2">[12]BS!$A$5:$F$119</definedName>
    <definedName name="_Sat27">#REF!</definedName>
    <definedName name="_Sat6">#REF!</definedName>
    <definedName name="_sc1">#REF!</definedName>
    <definedName name="_SC2">#REF!</definedName>
    <definedName name="_sc3">#REF!</definedName>
    <definedName name="_Sep1">[5]total!$Z$6:$Z$122</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hidden="1">#REF!</definedName>
    <definedName name="_std3">'[2]Standing Data'!$C$4</definedName>
    <definedName name="_Table1_Out" hidden="1">#REF!</definedName>
    <definedName name="_tac2" hidden="1">{#N/A,#N/A,FALSE,"COVER1.XLS ";#N/A,#N/A,FALSE,"RACT1.XLS";#N/A,#N/A,FALSE,"RACT2.XLS";#N/A,#N/A,FALSE,"ECCMP";#N/A,#N/A,FALSE,"WELDER.XLS"}</definedName>
    <definedName name="_tax1">#REF!</definedName>
    <definedName name="_TB02">#REF!</definedName>
    <definedName name="_tct5">#REF!</definedName>
    <definedName name="_tg427">#REF!</definedName>
    <definedName name="_TH20">#REF!</definedName>
    <definedName name="_TK10">#REF!</definedName>
    <definedName name="_TK11">#REF!</definedName>
    <definedName name="_TK12">#REF!</definedName>
    <definedName name="_TK3">#REF!</definedName>
    <definedName name="_TK4">#REF!</definedName>
    <definedName name="_TK5">#REF!</definedName>
    <definedName name="_TK6">#REF!</definedName>
    <definedName name="_TK7">#REF!</definedName>
    <definedName name="_TK8">#REF!</definedName>
    <definedName name="_TK9">#REF!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01">#REF!</definedName>
    <definedName name="_TR02">#REF!</definedName>
    <definedName name="_TVL1">#REF!</definedName>
    <definedName name="_tz593">#REF!</definedName>
    <definedName name="_UT1">#REF!</definedName>
    <definedName name="_VL100">#REF!</definedName>
    <definedName name="_VL200">#REF!</definedName>
    <definedName name="_VL250">#REF!</definedName>
    <definedName name="_wrn2" hidden="1">{#N/A,#N/A,FALSE,"17MAY";#N/A,#N/A,FALSE,"24MAY"}</definedName>
    <definedName name="A">#REF!</definedName>
    <definedName name="A__The_service_income_to_Amata_Power_Rayong_1_and_Amata_Power_Rayong_2____Increase_by_7_MB">#REF!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125BR98SUM">#REF!</definedName>
    <definedName name="A125BR98SUMSALE">#REF!</definedName>
    <definedName name="A125QR98SUM">#REF!</definedName>
    <definedName name="A125QR98SUMSALE">#REF!</definedName>
    <definedName name="A125TR98SUM">#REF!</definedName>
    <definedName name="A125TR98SUMSALE">#REF!</definedName>
    <definedName name="A125VR98SUM">#REF!</definedName>
    <definedName name="A125XR98SUM">#REF!</definedName>
    <definedName name="A125XR98SUMSALE">#REF!</definedName>
    <definedName name="A126YR98SUMSALE">#REF!</definedName>
    <definedName name="a277Print_Titles">#REF!</definedName>
    <definedName name="A3098SUM">#REF!</definedName>
    <definedName name="A3098SUMSALE">#REF!</definedName>
    <definedName name="A3198SUM">#REF!</definedName>
    <definedName name="A3198SUMSALE">#REF!</definedName>
    <definedName name="A35_">#REF!</definedName>
    <definedName name="a40縮短開發時間">#REF!</definedName>
    <definedName name="A45縮短開發時間">#REF!</definedName>
    <definedName name="A50_">#REF!</definedName>
    <definedName name="A70_">#REF!</definedName>
    <definedName name="A95_">#REF!</definedName>
    <definedName name="aa">#REF!</definedName>
    <definedName name="AA12T98SUM">#REF!</definedName>
    <definedName name="AA12T98SUMSALE">#REF!</definedName>
    <definedName name="AA12U98SUM">#REF!</definedName>
    <definedName name="AA12U98SUMSALE">#REF!</definedName>
    <definedName name="AA12V98SUM">#REF!</definedName>
    <definedName name="AA12V98SUMSALE">#REF!</definedName>
    <definedName name="AAA">#REF!</definedName>
    <definedName name="aaaa">{"'Eng (page2)'!$A$1:$D$52"}</definedName>
    <definedName name="aaaaa">{"'Eng (page2)'!$A$1:$D$52"}</definedName>
    <definedName name="aaaaaaa" hidden="1">#REF!</definedName>
    <definedName name="aaaaaaaaaaaaaaaaaaaaaaaaaaaaaaaaaaa" hidden="1">{#N/A,#N/A,FALSE,"17MAY";#N/A,#N/A,FALSE,"24MAY"}</definedName>
    <definedName name="aaaaaaaaaaaaaaaaaaaaaaaaaaaaaaaaaaaa" hidden="1">{#N/A,#N/A,FALSE,"COVER.XLS";#N/A,#N/A,FALSE,"RACT1.XLS";#N/A,#N/A,FALSE,"RACT2.XLS";#N/A,#N/A,FALSE,"ECCMP";#N/A,#N/A,FALSE,"WELDER.XLS"}</definedName>
    <definedName name="ABC">#REF!</definedName>
    <definedName name="abcd">#REF!</definedName>
    <definedName name="abde">#REF!</definedName>
    <definedName name="ABP1.1Test">'[13]ABP1 input &amp; output for account'!$A$4:$A$200</definedName>
    <definedName name="ABP1test">OFFSET('[14]ABP1 input &amp; output for account'!$A$4,0,0,COUNTA('[14]ABP1 input &amp; output for account'!$A$1:$A$65536),1)</definedName>
    <definedName name="ABP2.1">'[13]ABP2 input &amp; output for account'!$A$4:$A$84</definedName>
    <definedName name="ABP2.1.1">'[13]ABP2.1 input &amp; output for accou'!$A$4:$A$170</definedName>
    <definedName name="ABP2.1test">OFFSET('[14]ABP2.1 input &amp; output for accou'!$A$4,0,0,COUNTA('[14]ABP2.1 input &amp; output for accou'!$A$1:$A$65536),1)</definedName>
    <definedName name="ABP2test">OFFSET('[14]ABP2 input &amp; output for account'!$A$4,0,0,COUNTA('[14]ABP2 input &amp; output for account'!$A$1:$A$65536),1)</definedName>
    <definedName name="ABP3.1">'[13]ABP3 input &amp; output for account'!$A$4:$A$185</definedName>
    <definedName name="ABP3.5">'[15]ABP3 input &amp; output for account'!$A$4:$A$279</definedName>
    <definedName name="ABP3Test">OFFSET('[14]ABP3 input &amp; output for account'!$A$4,0,0,COUNTA('[14]ABP3 input &amp; output for account'!$A$1:$A$65536),1)</definedName>
    <definedName name="ABP4.5">'[15]ABP4 input &amp; output for account'!$A$4:$A$185</definedName>
    <definedName name="ABP5.5">'[15]ABP5 input &amp; output for account'!$A$4:$A$231</definedName>
    <definedName name="ABP6.1">'[15]ABP6 input &amp; output for account'!$A$4:$A$185</definedName>
    <definedName name="ABSATZ">#REF!</definedName>
    <definedName name="ac">#REF!</definedName>
    <definedName name="AC_Fix">[16]ACTABLE!$C$2:$C$19</definedName>
    <definedName name="AC120_">#REF!</definedName>
    <definedName name="AC35_">#REF!</definedName>
    <definedName name="AC50_">#REF!</definedName>
    <definedName name="AC70_">#REF!</definedName>
    <definedName name="AC95_">#REF!</definedName>
    <definedName name="acc">#REF!</definedName>
    <definedName name="AccessDatabase" hidden="1">"C:\lek1\ms_excel\ฐานข้อมูล.mdb"</definedName>
    <definedName name="Account">#REF!</definedName>
    <definedName name="Account_Balance">#REF!</definedName>
    <definedName name="ACCOUNTF">#REF!</definedName>
    <definedName name="Accounting_records">[17]Scoping!$G$19</definedName>
    <definedName name="ACCOUNTTO">#REF!</definedName>
    <definedName name="Accruals">[17]Scoping!$G$30</definedName>
    <definedName name="acsa" hidden="1">{#N/A,#N/A,TRUE,"Cover Memo";"Show Estimate",#N/A,TRUE,"Change Summary";"Show Estimate",#N/A,TRUE,"Estimate Summary";"Show Estimate",#N/A,TRUE,"Dept. Summary";"Show Estimate",#N/A,TRUE,"DOW Detail"}</definedName>
    <definedName name="Act_Date">'[18]Audit samp(604010)'!$D$5</definedName>
    <definedName name="Act_FullScreen">#REF!</definedName>
    <definedName name="Act_It">'[18]Audit samp(604010)'!$D$7</definedName>
    <definedName name="Act_Name">'[18]Audit samp(604010)'!$C$4</definedName>
    <definedName name="Act_Obj">#REF!</definedName>
    <definedName name="Act_Obj_Accuracy">#REF!</definedName>
    <definedName name="Act_Obj_Comp">#REF!</definedName>
    <definedName name="Act_Obj_Existence">#REF!</definedName>
    <definedName name="Act_Obj_PwC_Example">#REF!</definedName>
    <definedName name="Act_PM">'[18]Audit samp(604010)'!$D$8</definedName>
    <definedName name="Act_Total">'[18]Audit samp(604010)'!$D$6</definedName>
    <definedName name="ACTABLE">[16]ACTABLE!$A$2:$D$25</definedName>
    <definedName name="Active">[19]Active!$A$3</definedName>
    <definedName name="Actual_bkd">#REF!</definedName>
    <definedName name="Actual_ksn">#REF!</definedName>
    <definedName name="AddInfoCommentBox1">#REF!</definedName>
    <definedName name="AddInfoCommentBox2">#REF!</definedName>
    <definedName name="AddInfoCommentBox3">#REF!</definedName>
    <definedName name="AddInfoCommentBox4">#REF!</definedName>
    <definedName name="AddInfoCommentBox5">#REF!</definedName>
    <definedName name="AddInfoCommentBox6">#REF!</definedName>
    <definedName name="AddInfoCommentBox7">#REF!</definedName>
    <definedName name="AddInfoName1">#REF!</definedName>
    <definedName name="AddInfoName2">#REF!</definedName>
    <definedName name="AddInfoName3">#REF!</definedName>
    <definedName name="AddInfoName4">#REF!</definedName>
    <definedName name="AddInfoName5">#REF!</definedName>
    <definedName name="AddInfoName6">#REF!</definedName>
    <definedName name="AddInfoName7">#REF!</definedName>
    <definedName name="AddInfoTextBox1">#REF!</definedName>
    <definedName name="AddInfoTextBox2">#REF!</definedName>
    <definedName name="AddInfoTextBox3">#REF!</definedName>
    <definedName name="AddInfoTextBox4">#REF!</definedName>
    <definedName name="AddInfoTextBox5">#REF!</definedName>
    <definedName name="AddInfoTextBox6">#REF!</definedName>
    <definedName name="AddInfoTextBox7">#REF!</definedName>
    <definedName name="ADJUST">#REF!</definedName>
    <definedName name="Adjustment">#REF!</definedName>
    <definedName name="ADMIN_MARKET">#REF!</definedName>
    <definedName name="ads">#REF!</definedName>
    <definedName name="afdasefweafd" hidden="1">{#N/A,#N/A,FALSE,"COVER1.XLS ";#N/A,#N/A,FALSE,"RACT1.XLS";#N/A,#N/A,FALSE,"RACT2.XLS";#N/A,#N/A,FALSE,"ECCMP";#N/A,#N/A,FALSE,"WELDER.XLS"}</definedName>
    <definedName name="ag15F80">#REF!</definedName>
    <definedName name="agdump">#REF!</definedName>
    <definedName name="AGED_CREDITOR_RANGE">#REF!</definedName>
    <definedName name="AGED_DEBTOR_RANGE_TO_CLEAR">#REF!</definedName>
    <definedName name="agedump">#REF!</definedName>
    <definedName name="agencydump">#REF!</definedName>
    <definedName name="AGENCYLY">#REF!</definedName>
    <definedName name="AGENCYPLAN">#REF!</definedName>
    <definedName name="All_Item">#REF!</definedName>
    <definedName name="ALPIN">#N/A</definedName>
    <definedName name="ALPJYOU">#N/A</definedName>
    <definedName name="ALPTOI">#N/A</definedName>
    <definedName name="amma" hidden="1">{#N/A,#N/A,FALSE,"COVER.XLS";#N/A,#N/A,FALSE,"RACT1.XLS";#N/A,#N/A,FALSE,"RACT2.XLS";#N/A,#N/A,FALSE,"ECCMP";#N/A,#N/A,FALSE,"WELDER.XLS"}</definedName>
    <definedName name="ammy"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MOUNT">'[20]10'!#REF!</definedName>
    <definedName name="amp" hidden="1">{#N/A,#N/A,FALSE,"COVER.XLS";#N/A,#N/A,FALSE,"RACT1.XLS";#N/A,#N/A,FALSE,"RACT2.XLS";#N/A,#N/A,FALSE,"ECCMP";#N/A,#N/A,FALSE,"WELDER.XLS"}</definedName>
    <definedName name="ampare" hidden="1">{#N/A,#N/A,FALSE,"COVER.XLS";#N/A,#N/A,FALSE,"RACT1.XLS";#N/A,#N/A,FALSE,"RACT2.XLS";#N/A,#N/A,FALSE,"ECCMP";#N/A,#N/A,FALSE,"WELDER.XLS"}</definedName>
    <definedName name="ampmo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amppaa"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mppp" hidden="1">{#N/A,#N/A,FALSE,"COVER1.XLS ";#N/A,#N/A,FALSE,"RACT1.XLS";#N/A,#N/A,FALSE,"RACT2.XLS";#N/A,#N/A,FALSE,"ECCMP";#N/A,#N/A,FALSE,"WELDER.XLS"}</definedName>
    <definedName name="AMR_Index1">OFFSET('[21]Output for Invoice'!$A$4,0,0,COUNTA('[21]Output for Invoice'!$A$1:$A$65536),1)</definedName>
    <definedName name="ann" hidden="1">{#N/A,#N/A,FALSE,"COVER.XLS";#N/A,#N/A,FALSE,"RACT1.XLS";#N/A,#N/A,FALSE,"RACT2.XLS";#N/A,#N/A,FALSE,"ECCMP";#N/A,#N/A,FALSE,"WELDER.XLS"}</definedName>
    <definedName name="anny" hidden="1">{#N/A,#N/A,FALSE,"COVER1.XLS ";#N/A,#N/A,FALSE,"RACT1.XLS";#N/A,#N/A,FALSE,"RACT2.XLS";#N/A,#N/A,FALSE,"ECCMP";#N/A,#N/A,FALSE,"WELDER.XLS"}</definedName>
    <definedName name="anpha">#REF!</definedName>
    <definedName name="anphong">{"'Sheet1'!$L$16"}</definedName>
    <definedName name="anscount" hidden="1">2</definedName>
    <definedName name="ANTEIL">#REF!</definedName>
    <definedName name="aoe" hidden="1">{"'Model'!$A$1:$N$53"}</definedName>
    <definedName name="aowefr">#REF!</definedName>
    <definedName name="Apple">#REF!</definedName>
    <definedName name="AppleRexReportDIR50">#REF!</definedName>
    <definedName name="Apps.Chg">10</definedName>
    <definedName name="AR_Account_Name">#REF!</definedName>
    <definedName name="AR_Approp_Complete">#REF!</definedName>
    <definedName name="AR_Audit_Date">#REF!</definedName>
    <definedName name="AR_Client_Name">#REF!</definedName>
    <definedName name="AR_Define_Exceptions">#REF!</definedName>
    <definedName name="AR_Evaluation_Doc">#REF!</definedName>
    <definedName name="AR_Expand">#REF!</definedName>
    <definedName name="AR_Level_Ass">#REF!</definedName>
    <definedName name="AR_Num_Excep_Id">#REF!</definedName>
    <definedName name="AR_Pop">#REF!</definedName>
    <definedName name="AR_Reference_work_summarize">#REF!</definedName>
    <definedName name="AR_Report_name">#REF!</definedName>
    <definedName name="AR_Sel_Meth">#REF!</definedName>
    <definedName name="AR_Selection_Method">#REF!</definedName>
    <definedName name="AR_Test_Descrip">#REF!</definedName>
    <definedName name="AR_Testing_unit">#REF!</definedName>
    <definedName name="AR_Tol_Excep">#REF!</definedName>
    <definedName name="ARA_Threshold">[22]Lead!$P$2</definedName>
    <definedName name="Area" hidden="1">{#N/A,#N/A,TRUE,"Cover Memo";"Ride Estimate",#N/A,TRUE,"Change Summary";"Ride Estimate",#N/A,TRUE,"Estimate Summary";"Ride Estimate",#N/A,TRUE,"Dept. Summary";"Ride Estimate",#N/A,TRUE,"DOW Detail"}</definedName>
    <definedName name="Area1">#REF!</definedName>
    <definedName name="ARP_Threshold">[22]Lead!$O$2</definedName>
    <definedName name="Art">#REF!</definedName>
    <definedName name="as">{"'Eng (page2)'!$A$1:$D$52"}</definedName>
    <definedName name="AS2DocOpenMode" hidden="1">"AS2DocumentEdit"</definedName>
    <definedName name="AS2ReportLS">1</definedName>
    <definedName name="AS2SyncStepLS">0</definedName>
    <definedName name="AS2TickmarkLS" hidden="1">#REF!</definedName>
    <definedName name="AS2VersionLS">300</definedName>
    <definedName name="asd" hidden="1">{#N/A,#N/A,FALSE,"COVER1.XLS ";#N/A,#N/A,FALSE,"RACT1.XLS";#N/A,#N/A,FALSE,"RACT2.XLS";#N/A,#N/A,FALSE,"ECCMP";#N/A,#N/A,FALSE,"WELDER.XLS"}</definedName>
    <definedName name="asddd"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sdf">{"'Eng (page2)'!$A$1:$D$52"}</definedName>
    <definedName name="asdfadf" hidden="1">#REF!</definedName>
    <definedName name="asds">{"'Eng (page2)'!$A$1:$D$52"}</definedName>
    <definedName name="asfjlkd" hidden="1">{#N/A,#N/A,FALSE,"17MAY";#N/A,#N/A,FALSE,"24MAY"}</definedName>
    <definedName name="asglflflf"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URABOOKMARK1">#REF!</definedName>
    <definedName name="AURABOOKMARK17">#REF!</definedName>
    <definedName name="AURABOOKMARK18">#REF!</definedName>
    <definedName name="AURABOOKMARK19">[23]Commitment!#REF!</definedName>
    <definedName name="AURABOOKMARK20">[23]Commitment!#REF!</definedName>
    <definedName name="AURABOOKMARK204">[24]Sale!#REF!</definedName>
    <definedName name="AURABOOKMARK2764">[25]Equity!#REF!</definedName>
    <definedName name="auru">'[26]G-BS'!$A$3:$C$217</definedName>
    <definedName name="AutoAdjust_MEA_PEA">'[21]Tariff&amp;Common Input'!#REF!</definedName>
    <definedName name="autofill_data">#REF!</definedName>
    <definedName name="av">#REF!</definedName>
    <definedName name="ava">#REF!</definedName>
    <definedName name="ave">#REF!</definedName>
    <definedName name="Ave._load_SOxy">#REF!</definedName>
    <definedName name="ax">{"'Eng (page2)'!$A$1:$D$52"}</definedName>
    <definedName name="B">#REF!</definedName>
    <definedName name="B__The_service_income_to_Amata_B.Grimm_Power_3____Increase_by_11_MB">#REF!</definedName>
    <definedName name="B_10">#REF!</definedName>
    <definedName name="B_11">#REF!</definedName>
    <definedName name="B_20ba">#REF!</definedName>
    <definedName name="B_20bl">#REF!</definedName>
    <definedName name="B_30">#REF!</definedName>
    <definedName name="B_31o">#REF!</definedName>
    <definedName name="B_31s">#REF!</definedName>
    <definedName name="B_32">#REF!</definedName>
    <definedName name="B_40ba">#REF!</definedName>
    <definedName name="B_40bl">#REF!</definedName>
    <definedName name="B_40is">#REF!</definedName>
    <definedName name="B_50">#REF!</definedName>
    <definedName name="B_51">#REF!</definedName>
    <definedName name="B_52">#REF!</definedName>
    <definedName name="BAL_SHEET">#REF!</definedName>
    <definedName name="balance_type">1</definedName>
    <definedName name="balancej">#REF!</definedName>
    <definedName name="Bang_cly">#REF!</definedName>
    <definedName name="Bang_CVC">#REF!</definedName>
    <definedName name="bang_gia">#REF!</definedName>
    <definedName name="Bang_travl">#REF!</definedName>
    <definedName name="BANG1">#REF!</definedName>
    <definedName name="bangchu">#REF!</definedName>
    <definedName name="bank"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BAS">#REF!</definedName>
    <definedName name="BASE_PLATE">#REF!</definedName>
    <definedName name="BB">#REF!</definedName>
    <definedName name="BCExport">#REF!</definedName>
    <definedName name="bdh">#REF!</definedName>
    <definedName name="bds"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beau" hidden="1">{"'Model'!$A$1:$N$53"}</definedName>
    <definedName name="Beg1C">'[27]84ZF6A'!#REF!</definedName>
    <definedName name="BegGR">#REF!</definedName>
    <definedName name="BegPO">#REF!</definedName>
    <definedName name="bengam">#REF!</definedName>
    <definedName name="benuoc">#REF!</definedName>
    <definedName name="beta">#REF!</definedName>
    <definedName name="bfa"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bfd"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BG_Del">15</definedName>
    <definedName name="BG_Ins">4</definedName>
    <definedName name="BG_Mod">6</definedName>
    <definedName name="bgiuhh"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bhkjhl">'[28]ATV 12 Def Rev'!$V$8</definedName>
    <definedName name="bhomjj"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bia">#REF!</definedName>
    <definedName name="BigNo">"N/M "</definedName>
    <definedName name="BLPH1" hidden="1">[29]Sheet1!$A$3</definedName>
    <definedName name="BLPH2" hidden="1">[29]Sheet1!$D$3</definedName>
    <definedName name="BLPH3" hidden="1">[29]Sheet2!$A$3</definedName>
    <definedName name="BLPH4" hidden="1">[29]Sheet2!$D$3</definedName>
    <definedName name="BLPH5" hidden="1">[29]Sheet3!$A$3</definedName>
    <definedName name="BLPH6" hidden="1">[29]Sheet3!$F$3</definedName>
    <definedName name="BLPH7" hidden="1">[30]Sheet1!$A$3</definedName>
    <definedName name="BLPH8" hidden="1">[30]Sheet1!$D$3</definedName>
    <definedName name="bo">#N/A</definedName>
    <definedName name="bond">#N/A</definedName>
    <definedName name="BookType">1</definedName>
    <definedName name="BOQ">#REF!</definedName>
    <definedName name="BOX">#REF!</definedName>
    <definedName name="brawsed" hidden="1">{#N/A,#N/A,FALSE,"COVER1.XLS ";#N/A,#N/A,FALSE,"RACT1.XLS";#N/A,#N/A,FALSE,"RACT2.XLS";#N/A,#N/A,FALSE,"ECCMP";#N/A,#N/A,FALSE,"WELDER.XLS"}</definedName>
    <definedName name="break" hidden="1">{#N/A,#N/A,TRUE,"Cover Memo";"Ride Estimate",#N/A,TRUE,"Change Summary";"Ride Estimate",#N/A,TRUE,"Estimate Summary";"Ride Estimate",#N/A,TRUE,"Dept. Summary";"Ride Estimate",#N/A,TRUE,"DOW Detail"}</definedName>
    <definedName name="Bridgestone">#REF!</definedName>
    <definedName name="brwa" hidden="1">{#N/A,#N/A,FALSE,"COVER1.XLS ";#N/A,#N/A,FALSE,"RACT1.XLS";#N/A,#N/A,FALSE,"RACT2.XLS";#N/A,#N/A,FALSE,"ECCMP";#N/A,#N/A,FALSE,"WELDER.XLS"}</definedName>
    <definedName name="BS">#REF!</definedName>
    <definedName name="BS_ASSETS_ICI">#REF!</definedName>
    <definedName name="BS_BC">[31]Matching!#REF!</definedName>
    <definedName name="BS_ICI">#REF!</definedName>
    <definedName name="BS_LIABILITY">#REF!</definedName>
    <definedName name="BSS">[31]Matching!#REF!</definedName>
    <definedName name="BSSS">#REF!</definedName>
    <definedName name="BT">#REF!</definedName>
    <definedName name="Bud_c_wk">#REF!</definedName>
    <definedName name="Budget_Ledger">#REF!</definedName>
    <definedName name="BUSINESSUNIT">#REF!</definedName>
    <definedName name="Button_23">"M_report45_leave_List"</definedName>
    <definedName name="Button_24">"M_report45_leave_List1"</definedName>
    <definedName name="BUYSELL">[32]Newspaper!#REF!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_\COST\A4_ALL16.WK1">'[33]510000'!#REF!</definedName>
    <definedName name="C__The_service_income_Others____Increase_by_3_MB">#REF!</definedName>
    <definedName name="CABLE">#REF!</definedName>
    <definedName name="CABLE1">#REF!</definedName>
    <definedName name="cal">'[34]Two Step Revenue Testing Master'!$T$45</definedName>
    <definedName name="calc">1</definedName>
    <definedName name="CalcAgencyPrice">#REF!</definedName>
    <definedName name="Calculated_Number_of_Items_to_Test">#REF!</definedName>
    <definedName name="Can_testing_be_expanded?">#REF!</definedName>
    <definedName name="cao">#REF!</definedName>
    <definedName name="cap">#REF!</definedName>
    <definedName name="Cap_factor">'[21]Tariff&amp;Common Input'!#REF!</definedName>
    <definedName name="cap0.7">#REF!</definedName>
    <definedName name="CARGOTAXH6BA">#REF!</definedName>
    <definedName name="CARGOTAXH6BB">#REF!</definedName>
    <definedName name="Cash">[17]Scoping!$G$20</definedName>
    <definedName name="Cashflow_statements">#REF!</definedName>
    <definedName name="Cat">#REF!</definedName>
    <definedName name="catalog">[35]PartsDataTable!$A$16</definedName>
    <definedName name="Category_All">#REF!</definedName>
    <definedName name="CATIN">#N/A</definedName>
    <definedName name="CATJYOU">#N/A</definedName>
    <definedName name="CATREC">#N/A</definedName>
    <definedName name="CATSYU">#N/A</definedName>
    <definedName name="Cb">#REF!</definedName>
    <definedName name="cc">'[36]Def Rev'!$AA$8</definedName>
    <definedName name="CCS">#REF!</definedName>
    <definedName name="cd">#REF!</definedName>
    <definedName name="CDD">#REF!</definedName>
    <definedName name="cdn">#REF!</definedName>
    <definedName name="Cdnum">#REF!</definedName>
    <definedName name="CDT">#REF!</definedName>
    <definedName name="ceddasd" hidden="1">{#N/A,#N/A,FALSE,"COVER.XLS";#N/A,#N/A,FALSE,"RACT1.XLS";#N/A,#N/A,FALSE,"RACT2.XLS";#N/A,#N/A,FALSE,"ECCMP";#N/A,#N/A,FALSE,"WELDER.XLS"}</definedName>
    <definedName name="cf" hidden="1">{#N/A,#N/A,FALSE,"Variables";#N/A,#N/A,FALSE,"NPV Cashflows NZ$";#N/A,#N/A,FALSE,"Cashflows NZ$"}</definedName>
    <definedName name="ChannelAUD">#REF!</definedName>
    <definedName name="ChannelPd">#REF!</definedName>
    <definedName name="chat" hidden="1">{#N/A,#N/A,FALSE,"COVER.XLS";#N/A,#N/A,FALSE,"RACT1.XLS";#N/A,#N/A,FALSE,"RACT2.XLS";#N/A,#N/A,FALSE,"ECCMP";#N/A,#N/A,FALSE,"WELDER.XLS"}</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CurrPd">#REF!</definedName>
    <definedName name="CHDANH">#N/A</definedName>
    <definedName name="ChFormulaCell">#REF!</definedName>
    <definedName name="ChFormulaStart">#REF!</definedName>
    <definedName name="ChLTFormula">#REF!</definedName>
    <definedName name="christina">#REF!</definedName>
    <definedName name="ChSTotal">#REF!</definedName>
    <definedName name="CIGARETTEN">#REF!</definedName>
    <definedName name="CIQWBGuid" hidden="1">"323a81cf-c820-461f-a4b6-e544ae54c412"</definedName>
    <definedName name="City">#REF!</definedName>
    <definedName name="CK">#REF!</definedName>
    <definedName name="CL">#REF!</definedName>
    <definedName name="claims">OFFSET(RefCell,0,0,cRow,cColumn)</definedName>
    <definedName name="Claims_Key">OFFSET(RefCell,0,0,cRow,1)</definedName>
    <definedName name="Clean" hidden="1">{#N/A,#N/A,TRUE,"Cover Memo";"Complete Sys. Estimate",#N/A,TRUE,"Change Summary";"Complete Sys. Estimate",#N/A,TRUE,"Estimate Summary";"Complete Sys. Estimate",#N/A,TRUE,"Dept. Summary";"Complete Sys. Estimate",#N/A,TRUE,"DOW Detail"}</definedName>
    <definedName name="Client_Name">#REF!</definedName>
    <definedName name="CLVC3">0.1</definedName>
    <definedName name="CLVCTB">#REF!</definedName>
    <definedName name="CLVL">#REF!</definedName>
    <definedName name="co">204</definedName>
    <definedName name="CO_End">'[37]1C remarks'!#REF!</definedName>
    <definedName name="CO23i23">'[9]BW Total Sales'!#REF!</definedName>
    <definedName name="coc">#REF!</definedName>
    <definedName name="cocbtct">#REF!</definedName>
    <definedName name="cocot">#REF!</definedName>
    <definedName name="cocott">#REF!</definedName>
    <definedName name="Code">#REF!</definedName>
    <definedName name="Cöï_ly_vaän_chuyeãn">#REF!</definedName>
    <definedName name="CÖÏ_LY_VAÄN_CHUYEÅN">#REF!</definedName>
    <definedName name="Comm">BlankMacro1</definedName>
    <definedName name="CommentBox2a">#REF!</definedName>
    <definedName name="CommentBox4a">#REF!</definedName>
    <definedName name="CommentBox4b">#REF!</definedName>
    <definedName name="CommentBox4c">#REF!</definedName>
    <definedName name="CommentBox5a">#REF!</definedName>
    <definedName name="CommentBox5b">#REF!</definedName>
    <definedName name="CommentBox6a">#REF!</definedName>
    <definedName name="CommentBox7a">#REF!</definedName>
    <definedName name="Commission">#REF!</definedName>
    <definedName name="COMMON">#REF!</definedName>
    <definedName name="COMNM">[16]COMMON!$L$13:$L$114</definedName>
    <definedName name="comong">#REF!</definedName>
    <definedName name="Company">#REF!</definedName>
    <definedName name="CompanyName">[38]COMMON!$E$11</definedName>
    <definedName name="CON_EQP_COS">#REF!</definedName>
    <definedName name="CON_EQP_COST">#REF!</definedName>
    <definedName name="CONDUIT">#REF!</definedName>
    <definedName name="Confirmation">#REF!</definedName>
    <definedName name="Cong_HM_DTCT">#REF!</definedName>
    <definedName name="Cong_M_DTCT">#REF!</definedName>
    <definedName name="Cong_NC_DTCT">#REF!</definedName>
    <definedName name="cong_tac_khac">#REF!</definedName>
    <definedName name="Cong_tac_xay_da">#REF!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igment">#REF!</definedName>
    <definedName name="CONST_EQ">#REF!</definedName>
    <definedName name="Construction_contracts">[17]Scoping!$G$23</definedName>
    <definedName name="CONT">#REF!</definedName>
    <definedName name="CONT1">#REF!</definedName>
    <definedName name="Continue">#REF!</definedName>
    <definedName name="COPY_YTD">#N/A</definedName>
    <definedName name="COS_ChannelAUD">#REF!</definedName>
    <definedName name="COS_ChannelPd">#REF!</definedName>
    <definedName name="COS_ChCurrPd">#REF!</definedName>
    <definedName name="COS_ChFormulaCell">#REF!</definedName>
    <definedName name="COS_ChFormulaStart">#REF!</definedName>
    <definedName name="COS_ChLTFormula">#REF!</definedName>
    <definedName name="COS_ChSTotal">#REF!</definedName>
    <definedName name="COS_CurrentPd">#REF!</definedName>
    <definedName name="COS_EndRange">#REF!</definedName>
    <definedName name="COS_FormulaCell">#REF!</definedName>
    <definedName name="COS_GTotal">#REF!</definedName>
    <definedName name="COS_LastPdStartRange1">#REF!</definedName>
    <definedName name="COS_LastPdStartRange2">#REF!</definedName>
    <definedName name="COS_LastPdStartRange3">#REF!</definedName>
    <definedName name="COS_LastPdStartRange4">#REF!</definedName>
    <definedName name="COS_LTFormulaCell">#REF!</definedName>
    <definedName name="COS_OnCurrPd">#REF!</definedName>
    <definedName name="COS_OnFormulaCell">#REF!</definedName>
    <definedName name="COS_OnFormulaStart">#REF!</definedName>
    <definedName name="COS_OnlineAUD">#REF!</definedName>
    <definedName name="COS_OnlinePd">#REF!</definedName>
    <definedName name="COS_OnLTFormula">#REF!</definedName>
    <definedName name="COS_OnSTotal">#REF!</definedName>
    <definedName name="COS_StartRange">#REF!</definedName>
    <definedName name="COS_StartRange00">#REF!</definedName>
    <definedName name="cost">#REF!</definedName>
    <definedName name="CostCentersApp3">#REF!</definedName>
    <definedName name="COSTCENTRE">#REF!</definedName>
    <definedName name="CostCode">#REF!</definedName>
    <definedName name="COSTHABA">#REF!</definedName>
    <definedName name="COSTHABB">#REF!</definedName>
    <definedName name="costrecon">#REF!</definedName>
    <definedName name="cottron">#REF!</definedName>
    <definedName name="cotvuong">#REF!</definedName>
    <definedName name="Country">#REF!</definedName>
    <definedName name="COVER">#REF!</definedName>
    <definedName name="cp">550</definedName>
    <definedName name="CPC">#REF!</definedName>
    <definedName name="cpdd1">#REF!</definedName>
    <definedName name="CPK">#REF!</definedName>
    <definedName name="CPNMB">"1"</definedName>
    <definedName name="CPPC2001" hidden="1">{"'Model'!$A$1:$N$53"}</definedName>
    <definedName name="CPT">#REF!</definedName>
    <definedName name="CPVC100">#REF!</definedName>
    <definedName name="CQ">'[39]Schedule 10 Page 1'!#REF!</definedName>
    <definedName name="CQ_End">'[37]1C remarks'!#REF!</definedName>
    <definedName name="Cr">#REF!</definedName>
    <definedName name="CrApr">#REF!</definedName>
    <definedName name="CrAug">#REF!</definedName>
    <definedName name="CRD">#REF!</definedName>
    <definedName name="CrDec">#REF!</definedName>
    <definedName name="Credit">#REF!</definedName>
    <definedName name="Creditor">#REF!</definedName>
    <definedName name="CREDITOR_CODE">#REF!</definedName>
    <definedName name="CREDITOR_RECALC">#REF!</definedName>
    <definedName name="CREDITOR_TRANS">#REF!</definedName>
    <definedName name="CREDITORS_TB_RANGE">#REF!</definedName>
    <definedName name="_xlnm.Criteria">#REF!</definedName>
    <definedName name="CRITINST">#REF!</definedName>
    <definedName name="CRITPURC">#REF!</definedName>
    <definedName name="CrJul">#REF!</definedName>
    <definedName name="CrJun">#REF!</definedName>
    <definedName name="CrMar">#REF!</definedName>
    <definedName name="CrMay">#REF!</definedName>
    <definedName name="CrNov">#REF!</definedName>
    <definedName name="CrOct">#REF!</definedName>
    <definedName name="CRS">#REF!</definedName>
    <definedName name="CrSep">#REF!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DesignMode">1</definedName>
    <definedName name="csht3p">#REF!</definedName>
    <definedName name="ctdn9697">#REF!</definedName>
    <definedName name="ctiep">#REF!</definedName>
    <definedName name="CTK">#REF!</definedName>
    <definedName name="ctmai">#REF!</definedName>
    <definedName name="ctong">#REF!</definedName>
    <definedName name="ctre">#REF!</definedName>
    <definedName name="cu">#REF!</definedName>
    <definedName name="CU_LY">#REF!</definedName>
    <definedName name="CU_LY_VAN_CHUYEN_GIA_QUYEN">#REF!</definedName>
    <definedName name="CUA_HANG">#REF!</definedName>
    <definedName name="cui">#REF!</definedName>
    <definedName name="cuoc_vc">#REF!</definedName>
    <definedName name="CUR">#REF!</definedName>
    <definedName name="CUR_SUM">#REF!</definedName>
    <definedName name="curin" hidden="1">{#N/A,#N/A,FALSE,"COVER1.XLS ";#N/A,#N/A,FALSE,"RACT1.XLS";#N/A,#N/A,FALSE,"RACT2.XLS";#N/A,#N/A,FALSE,"ECCMP";#N/A,#N/A,FALSE,"WELDER.XLS"}</definedName>
    <definedName name="CURRENCY">#REF!</definedName>
    <definedName name="Currency_Unit">[40]Sheet3!$G$29</definedName>
    <definedName name="Current">#REF!</definedName>
    <definedName name="Current_Account">#REF!</definedName>
    <definedName name="Current_From">#REF!</definedName>
    <definedName name="Current_M">'[41]Com-Button'!$E$2</definedName>
    <definedName name="Current_Month">[40]Sheet3!$C$5</definedName>
    <definedName name="Current_Period">#REF!</definedName>
    <definedName name="Current_To">#REF!</definedName>
    <definedName name="Current_Total">#N/A</definedName>
    <definedName name="CurrentPd">#REF!</definedName>
    <definedName name="CurrMth">'[42]Main Menu'!$I$65</definedName>
    <definedName name="CurTemp">'[43]Schedule 10 Page 1'!$A$33</definedName>
    <definedName name="CurTemp2">'[43]Schedule 10 Page 2 '!$A$15</definedName>
    <definedName name="Cus_c_wk">[44]CustomerCount!$CU$66</definedName>
    <definedName name="Customercode">#REF!</definedName>
    <definedName name="Customers">'[45]Reference data'!$I$4:$K$193</definedName>
    <definedName name="cut">{"'Eng (page2)'!$A$1:$D$52"}</definedName>
    <definedName name="Cutoff">9.99</definedName>
    <definedName name="CW_End">'[37]1C remarks'!#REF!</definedName>
    <definedName name="cwdsc" hidden="1">#REF!</definedName>
    <definedName name="cx">#REF!</definedName>
    <definedName name="cxvjhbs" hidden="1">{#N/A,#N/A,FALSE,"COVER1.XLS ";#N/A,#N/A,FALSE,"RACT1.XLS";#N/A,#N/A,FALSE,"RACT2.XLS";#N/A,#N/A,FALSE,"ECCMP";#N/A,#N/A,FALSE,"WELDER.XLS"}</definedName>
    <definedName name="CY">'[46]Schedule 10 Page 1'!$D$2</definedName>
    <definedName name="d">#REF!</definedName>
    <definedName name="d_">#REF!</definedName>
    <definedName name="D_7101A_B">#REF!</definedName>
    <definedName name="D_Seg_Int">[38]COMMON!$U$2</definedName>
    <definedName name="da">{"'1561-Factory Equipments '!$A$5:$AH$196"}</definedName>
    <definedName name="dadsad" hidden="1">{#N/A,#N/A,FALSE,"COVER1.XLS ";#N/A,#N/A,FALSE,"RACT1.XLS";#N/A,#N/A,FALSE,"RACT2.XLS";#N/A,#N/A,FALSE,"ECCMP";#N/A,#N/A,FALSE,"WELDER.XLS"}</definedName>
    <definedName name="daere"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dam">#REF!</definedName>
    <definedName name="danducsan">#REF!</definedName>
    <definedName name="Dao_dap_da">#REF!</definedName>
    <definedName name="Dao_dat_bang_may">#REF!</definedName>
    <definedName name="Dao_dat_bang_thu_cong">#REF!</definedName>
    <definedName name="Dap_dat_bang_may">#REF!</definedName>
    <definedName name="Dap_dat_bang_thu_cong">#REF!</definedName>
    <definedName name="DaRWk1">#REF!</definedName>
    <definedName name="DaRWk10">#REF!</definedName>
    <definedName name="DaRWk11">#REF!</definedName>
    <definedName name="DaRWk12">#REF!</definedName>
    <definedName name="DaRWk2">#REF!</definedName>
    <definedName name="DaRWk3">#REF!</definedName>
    <definedName name="DaRWk4">#REF!</definedName>
    <definedName name="DaRWk5">#REF!</definedName>
    <definedName name="DaRWk6">#REF!</definedName>
    <definedName name="DaRWk8">#REF!</definedName>
    <definedName name="DaRwk9">#REF!</definedName>
    <definedName name="dast">#REF!</definedName>
    <definedName name="Data">[47]Active!$A$2</definedName>
    <definedName name="Data_Bod">#REF!</definedName>
    <definedName name="DATA_DATA2_List">#REF!</definedName>
    <definedName name="Data03">#REF!</definedName>
    <definedName name="Data04">[48]Assump2yrs.!#REF!</definedName>
    <definedName name="Data05">[49]Assumption!$B$16</definedName>
    <definedName name="Data06">[49]Assumption!$B$15</definedName>
    <definedName name="Data07">[49]Assumption!$B$14</definedName>
    <definedName name="Data08">[49]Assumption!$B$13</definedName>
    <definedName name="Data09">[49]Assumption!$B$12</definedName>
    <definedName name="data1" hidden="1">#REF!</definedName>
    <definedName name="DATA10">#REF!</definedName>
    <definedName name="Data11">#REF!</definedName>
    <definedName name="DATA15">'[50]Adj. 12.2'!#REF!</definedName>
    <definedName name="DATA16">'[50]Adj. 12.2'!#REF!</definedName>
    <definedName name="DATA17">'[50]Adj. 12.2'!#REF!</definedName>
    <definedName name="DATA18">'[50]Adj. 12.2'!#REF!</definedName>
    <definedName name="DATA19">'[50]Adj. 12.2'!#REF!</definedName>
    <definedName name="DATA2">#REF!</definedName>
    <definedName name="DATA20">'[50]Adj. 12.2'!#REF!</definedName>
    <definedName name="data3" hidden="1">#REF!</definedName>
    <definedName name="DATA4">#REF!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atabase_1">#REF!</definedName>
    <definedName name="Database_new">#REF!</definedName>
    <definedName name="Database1">#REF!</definedName>
    <definedName name="DATDAO">#REF!</definedName>
    <definedName name="date">#REF!</definedName>
    <definedName name="DATEF">#REF!</definedName>
    <definedName name="DATET">#REF!</definedName>
    <definedName name="DaWk7">#REF!</definedName>
    <definedName name="DAYSU">#REF!</definedName>
    <definedName name="dbrwk1">#REF!</definedName>
    <definedName name="dbrwk10">#REF!</definedName>
    <definedName name="dbrwk11">#REF!</definedName>
    <definedName name="dbrwk12">#REF!</definedName>
    <definedName name="dbrwk2">#REF!</definedName>
    <definedName name="dbrwk3">#REF!</definedName>
    <definedName name="dbrwk4">#REF!</definedName>
    <definedName name="dbrwk5">#REF!</definedName>
    <definedName name="dbrwk6">#REF!</definedName>
    <definedName name="dbrwk7">#REF!</definedName>
    <definedName name="dbrwk8">#REF!</definedName>
    <definedName name="dbrwk9">#REF!</definedName>
    <definedName name="dbs" hidden="1">{#N/A,#N/A,FALSE,"COVER1.XLS ";#N/A,#N/A,FALSE,"RACT1.XLS";#N/A,#N/A,FALSE,"RACT2.XLS";#N/A,#N/A,FALSE,"ECCMP";#N/A,#N/A,FALSE,"WELDER.XLS"}</definedName>
    <definedName name="DC">#REF!</definedName>
    <definedName name="dche">#REF!</definedName>
    <definedName name="dcrwk1">#REF!</definedName>
    <definedName name="dcrwk10">#REF!</definedName>
    <definedName name="dcrwk11">#REF!</definedName>
    <definedName name="dcrwk12">#REF!</definedName>
    <definedName name="dcrwk2">#REF!</definedName>
    <definedName name="dcrwk3">#REF!</definedName>
    <definedName name="dcrwk4">#REF!</definedName>
    <definedName name="dcrwk5">#REF!</definedName>
    <definedName name="dcrwk6">#REF!</definedName>
    <definedName name="dcrwk7">#REF!</definedName>
    <definedName name="dcrwk8">#REF!</definedName>
    <definedName name="dcrwk9">#REF!</definedName>
    <definedName name="dd">{"'1561-Factory Equipments '!$A$5:$AH$196"}</definedName>
    <definedName name="DD_Curr">[51]Currency!$C$3</definedName>
    <definedName name="dd4x6">#REF!</definedName>
    <definedName name="DDAY">#REF!</definedName>
    <definedName name="ddd">#REF!</definedName>
    <definedName name="ddddd">#REF!</definedName>
    <definedName name="dddddd">{"'Eng (page2)'!$A$1:$D$52"}</definedName>
    <definedName name="dden">#REF!</definedName>
    <definedName name="ddff" hidden="1">{#N/A,#N/A,FALSE,"COVER1.XLS ";#N/A,#N/A,FALSE,"RACT1.XLS";#N/A,#N/A,FALSE,"RACT2.XLS";#N/A,#N/A,FALSE,"ECCMP";#N/A,#N/A,FALSE,"WELDER.XLS"}</definedName>
    <definedName name="ddia">#REF!</definedName>
    <definedName name="ddsdfdsf" hidden="1">{#N/A,#N/A,FALSE,"COVER1.XLS ";#N/A,#N/A,FALSE,"RACT1.XLS";#N/A,#N/A,FALSE,"RACT2.XLS";#N/A,#N/A,FALSE,"ECCMP";#N/A,#N/A,FALSE,"WELDER.XLS"}</definedName>
    <definedName name="de">#REF!</definedName>
    <definedName name="Debit">#REF!</definedName>
    <definedName name="Debits">#REF!</definedName>
    <definedName name="DEBT_NAME">#REF!</definedName>
    <definedName name="Debtor">#REF!</definedName>
    <definedName name="DEBTOR_CODE">#REF!</definedName>
    <definedName name="DEBTOR_RECALC">#REF!</definedName>
    <definedName name="DEBTOR_TRANS">#REF!</definedName>
    <definedName name="DEBTORS">#REF!</definedName>
    <definedName name="DEBTORS_INQ">#REF!</definedName>
    <definedName name="DEBTORS_TBL">#REF!</definedName>
    <definedName name="Decisions">1</definedName>
    <definedName name="DelDC">#REF!</definedName>
    <definedName name="DelDm">#REF!</definedName>
    <definedName name="delete1">[52]퇴직영수증!$G$9:$H$11,[52]퇴직영수증!$L$9,[52]퇴직영수증!$L$10,[52]퇴직영수증!$L$11,[52]퇴직영수증!$P$9,[52]퇴직영수증!$P$11,[52]퇴직영수증!$P$12,[52]퇴직영수증!$G$15:$M$16,[52]퇴직영수증!$K$14:$M$14,[52]퇴직영수증!$F$19:$I$19,[52]퇴직영수증!$L$19:$N$19,[52]퇴직영수증!$O$19:$Q$19,[52]퇴직영수증!$H$21:$H$24,[52]퇴직영수증!$L$21:$L$24,[52]퇴직영수증!$G$27:$L$29,[52]퇴직영수증!$O$24,[52]퇴직영수증!$O$26,[52]퇴직영수증!$O$27,[52]퇴직영수증!$N$29,[52]퇴직영수증!$N$14:$Q$17,[52]퇴직영수증!$K$17:$M$17</definedName>
    <definedName name="Delivery">#REF!</definedName>
    <definedName name="DelType">#REF!</definedName>
    <definedName name="DEMI1">#N/A</definedName>
    <definedName name="DEMI2">#N/A</definedName>
    <definedName name="den_bu">#REF!</definedName>
    <definedName name="DENTK">#REF!</definedName>
    <definedName name="Department" hidden="1">{#N/A,#N/A,FALSE,"COVER.XLS";#N/A,#N/A,FALSE,"RACT1.XLS";#N/A,#N/A,FALSE,"RACT2.XLS";#N/A,#N/A,FALSE,"ECCMP";#N/A,#N/A,FALSE,"WELDER.XLS"}</definedName>
    <definedName name="deptLookup">#REF!</definedName>
    <definedName name="Description">#REF!</definedName>
    <definedName name="DesiredEvidence">'[53]Drop down'!$I$6:$I$9</definedName>
    <definedName name="Det32x3">#REF!</definedName>
    <definedName name="Det35x3">#REF!</definedName>
    <definedName name="Det40x4">#REF!</definedName>
    <definedName name="Det50x5">#REF!</definedName>
    <definedName name="Det63x6">#REF!</definedName>
    <definedName name="Det75x6">#REF!</definedName>
    <definedName name="DF" hidden="1">{#N/A,#N/A,TRUE,"Cover Memo";"Complete Sys. Estimate",#N/A,TRUE,"Change Summary";"Complete Sys. Estimate",#N/A,TRUE,"Estimate Summary";"Complete Sys. Estimate",#N/A,TRUE,"Dept. Summary";"Complete Sys. Estimate",#N/A,TRUE,"DOW Detail"}</definedName>
    <definedName name="dfd">#REF!</definedName>
    <definedName name="dfdf">#REF!</definedName>
    <definedName name="dfgfgh">#REF!</definedName>
    <definedName name="dfghjiuytrd">#REF!</definedName>
    <definedName name="dfwegawrb">#REF!</definedName>
    <definedName name="dg">#REF!</definedName>
    <definedName name="dgbdII">#REF!</definedName>
    <definedName name="DGCTI592">#REF!</definedName>
    <definedName name="dgfgfd1" hidden="1">{#N/A,#N/A,FALSE,"COVER.XLS";#N/A,#N/A,FALSE,"RACT1.XLS";#N/A,#N/A,FALSE,"RACT2.XLS";#N/A,#N/A,FALSE,"ECCMP";#N/A,#N/A,FALSE,"WELDER.XLS"}</definedName>
    <definedName name="dghp">#REF!</definedName>
    <definedName name="dgnc">#REF!</definedName>
    <definedName name="dgqndn">#REF!</definedName>
    <definedName name="dgvl">#REF!</definedName>
    <definedName name="DGVUA">#REF!</definedName>
    <definedName name="DGXDTT">#REF!</definedName>
    <definedName name="dh">#REF!</definedName>
    <definedName name="dien">#REF!</definedName>
    <definedName name="dientichck">#REF!</definedName>
    <definedName name="Difference">#REF!</definedName>
    <definedName name="dikkk" hidden="1">{#N/A,#N/A,FALSE,"str_title";#N/A,#N/A,FALSE,"SUM";#N/A,#N/A,FALSE,"Scope";#N/A,#N/A,FALSE,"PIE-Jn";#N/A,#N/A,FALSE,"PIE-Jn_Hz";#N/A,#N/A,FALSE,"Liq_Plan";#N/A,#N/A,FALSE,"S_Curve";#N/A,#N/A,FALSE,"Liq_Prof";#N/A,#N/A,FALSE,"Man_Pwr";#N/A,#N/A,FALSE,"Man_Prof"}</definedName>
    <definedName name="DIS">#REF!</definedName>
    <definedName name="Disaggregations">#REF!</definedName>
    <definedName name="DiSP">#REF!</definedName>
    <definedName name="display_area_2" hidden="1">#REF!</definedName>
    <definedName name="DISROM">#REF!</definedName>
    <definedName name="dist">#REF!</definedName>
    <definedName name="djh"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jsks">BlankMacro1</definedName>
    <definedName name="dk" hidden="1">{#N/A,#N/A,FALSE,"COVER.XLS";#N/A,#N/A,FALSE,"RACT1.XLS";#N/A,#N/A,FALSE,"RACT2.XLS";#N/A,#N/A,FALSE,"ECCMP";#N/A,#N/A,FALSE,"WELDER.XLS"}</definedName>
    <definedName name="dkok"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DM">#REF!</definedName>
    <definedName name="dm56bxd">#REF!</definedName>
    <definedName name="dmat">#REF!</definedName>
    <definedName name="DME_Dirty">"False"</definedName>
    <definedName name="DME_LocalFile">"True"</definedName>
    <definedName name="dmoi">#REF!</definedName>
    <definedName name="DN_01">#REF!</definedName>
    <definedName name="DNCD">#REF!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anh_nghiÖp_tØnh">#REF!</definedName>
    <definedName name="dobt">#REF!</definedName>
    <definedName name="Document_array">{"Phat.xls"}</definedName>
    <definedName name="Documents_array">#REF!</definedName>
    <definedName name="dome"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ON_GIA_VAN_CHUYEN_36">#REF!</definedName>
    <definedName name="Dong_coc_cu">#REF!</definedName>
    <definedName name="DONVI">#N/A</definedName>
    <definedName name="dooe">{"'Eng (page2)'!$A$1:$D$52"}</definedName>
    <definedName name="Dr">#REF!</definedName>
    <definedName name="DrApr">#REF!</definedName>
    <definedName name="DrAug">#REF!</definedName>
    <definedName name="DrDec">#REF!</definedName>
    <definedName name="Drilling">Scheduled_Payment+Extra_Payment</definedName>
    <definedName name="Drilling2008">Scheduled_Payment+Extra_Payment</definedName>
    <definedName name="DrJul">#REF!</definedName>
    <definedName name="DrJun">#REF!</definedName>
    <definedName name="DrMar">#REF!</definedName>
    <definedName name="DrMay">#REF!</definedName>
    <definedName name="DrNov">#REF!</definedName>
    <definedName name="DrOct">#REF!</definedName>
    <definedName name="DRPAUSE">#REF!</definedName>
    <definedName name="drr">Scheduled_Payment+Extra_Payment</definedName>
    <definedName name="DrSep">#REF!</definedName>
    <definedName name="DRU_BER_A">#REF!</definedName>
    <definedName name="DRU_BER_B">#REF!</definedName>
    <definedName name="DRU_BER_C">#REF!</definedName>
    <definedName name="DRU_BER_D">#REF!</definedName>
    <definedName name="DRU_BER_DOM">#REF!</definedName>
    <definedName name="DRU_SPA_B">#REF!</definedName>
    <definedName name="DRU_SPA_C">#REF!</definedName>
    <definedName name="DRU_SPA_D">#REF!</definedName>
    <definedName name="ds">#N/A</definedName>
    <definedName name="ds1pnc">#REF!</definedName>
    <definedName name="ds1pvl">#REF!</definedName>
    <definedName name="ds3pnc">#REF!</definedName>
    <definedName name="ds3pvl">#REF!</definedName>
    <definedName name="dsd">'[10]BAX Export 25mar07 - 31mar07'!$A$1:$H$24</definedName>
    <definedName name="dsdfd" hidden="1">{#N/A,#N/A,FALSE,"COVER1.XLS ";#N/A,#N/A,FALSE,"RACT1.XLS";#N/A,#N/A,FALSE,"RACT2.XLS";#N/A,#N/A,FALSE,"ECCMP";#N/A,#N/A,FALSE,"WELDER.XLS"}</definedName>
    <definedName name="dskh">#REF!</definedName>
    <definedName name="DSTB">#REF!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mppr">#REF!</definedName>
    <definedName name="duration">'[35]Customer Data'!$F$12</definedName>
    <definedName name="DURCHSCHN">#REF!</definedName>
    <definedName name="dut">'[26]G-BS'!$F$3:$F$217</definedName>
    <definedName name="dv">#REF!</definedName>
    <definedName name="DVNAM">""</definedName>
    <definedName name="DVTYP">"PRINTER"</definedName>
    <definedName name="e">#REF!</definedName>
    <definedName name="E_Ben">[47]Active!$T$3</definedName>
    <definedName name="EA">#REF!</definedName>
    <definedName name="EARTH">#REF!</definedName>
    <definedName name="EARTH1">#REF!</definedName>
    <definedName name="eas" hidden="1">{#N/A,#N/A,FALSE,"COVER.XLS";#N/A,#N/A,FALSE,"RACT1.XLS";#N/A,#N/A,FALSE,"RACT2.XLS";#N/A,#N/A,FALSE,"ECCMP";#N/A,#N/A,FALSE,"WELDER.XLS"}</definedName>
    <definedName name="Ec">#REF!</definedName>
    <definedName name="ee">{"'Eng (page2)'!$A$1:$D$52"}</definedName>
    <definedName name="eee" hidden="1">{#N/A,#N/A,FALSE,"Cashflow"}</definedName>
    <definedName name="eeee">{"'Eng (page2)'!$A$1:$D$52"}</definedName>
    <definedName name="ef">#REF!</definedName>
    <definedName name="efdfdf">#REF!</definedName>
    <definedName name="Egy_Ch_u33kV">'[21]Tariff&amp;Common Input'!#REF!</definedName>
    <definedName name="Egy_Ch_u33kV_Amata">'[21]Tariff&amp;Common Input'!#REF!</definedName>
    <definedName name="Egy_Ch_u69kV">'[21]Tariff&amp;Common Input'!#REF!</definedName>
    <definedName name="Egy_Ch_u69kV_Amata">'[21]Tariff&amp;Common Input'!#REF!</definedName>
    <definedName name="EIGHT">#REF!</definedName>
    <definedName name="EINGABE_BEREICH">#REF!</definedName>
    <definedName name="ele" hidden="1">{#N/A,#N/A,FALSE,"17MAY";#N/A,#N/A,FALSE,"24MAY"}</definedName>
    <definedName name="Electricity_Charging">OFFSET('[14]ABP1 input &amp; output for account'!#REF!,0,0,COUNTA('[14]ABP1 input &amp; output for account'!#REF!),1)</definedName>
    <definedName name="eMac">#REF!</definedName>
    <definedName name="Email">#REF!</definedName>
    <definedName name="Employee">#REF!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nd1C">'[27]84ZF6A'!#REF!</definedName>
    <definedName name="EndGR">#REF!</definedName>
    <definedName name="EndPO">#REF!</definedName>
    <definedName name="EndRange">'[54]23150023 &amp; 26910000'!#REF!</definedName>
    <definedName name="Enter_Number_of_Items_Actually_Tested">#REF!</definedName>
    <definedName name="eqwew">{"Doi chieu 04-05 tai Mien Nam.xls","Sheet1"}</definedName>
    <definedName name="er">#N/A</definedName>
    <definedName name="err" hidden="1">{#N/A,#N/A,FALSE,"COVER1.XLS ";#N/A,#N/A,FALSE,"RACT1.XLS";#N/A,#N/A,FALSE,"RACT2.XLS";#N/A,#N/A,FALSE,"ECCMP";#N/A,#N/A,FALSE,"WELDER.XLS"}</definedName>
    <definedName name="Err_Add_Plus10">#REF!</definedName>
    <definedName name="Err_Box_AddSamp">'[18]Audit samp(604010)'!$AR$6</definedName>
    <definedName name="Err_Box_Rej">'[18]Audit samp(604010)'!$AR$5</definedName>
    <definedName name="Err_CellComments">'[18]Audit samp(604010)'!$AJ$13</definedName>
    <definedName name="Err_Date_Check">#REF!</definedName>
    <definedName name="Err_Date_Numb">#REF!</definedName>
    <definedName name="Err_Date_Today">#REF!</definedName>
    <definedName name="Err_Empty">#REF!</definedName>
    <definedName name="Err_Eval_Blank">#REF!</definedName>
    <definedName name="Err_Fail_Verbiage">'[18]Audit samp(604010)'!$AR$13</definedName>
    <definedName name="Err_InfoCheck">#REF!</definedName>
    <definedName name="Err_NotesBox">#REF!</definedName>
    <definedName name="Err_Rand_1">#REF!</definedName>
    <definedName name="Err_Random">#REF!</definedName>
    <definedName name="Err_SampErr">'[18]Audit samp(604010)'!$AK$15</definedName>
    <definedName name="Err_StopCode">#REF!</definedName>
    <definedName name="errre"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ert" hidden="1">#REF!</definedName>
    <definedName name="etetteet" hidden="1">{#N/A,#N/A,FALSE,"Gesamt";#N/A,#N/A,FALSE,"Ree KG";#N/A,#N/A,FALSE,"Ree Inter";#N/A,#N/A,FALSE,"BTM";#N/A,#N/A,FALSE,"GmbH";#N/A,#N/A,FALSE,"Sonstige"}</definedName>
    <definedName name="eur">#REF!</definedName>
    <definedName name="eưrr" hidden="1">{#N/A,#N/A,FALSE,"Chi tiÆt"}</definedName>
    <definedName name="ev.Calculation" hidden="1">-4135</definedName>
    <definedName name="ev.Initialized" hidden="1">FALSE</definedName>
    <definedName name="EV__LASTREFTIME__">39829.3561342593</definedName>
    <definedName name="Eval_btn">'[18]Audit samp(604010)'!$AR$11</definedName>
    <definedName name="Eval_btn_Ans">'[18]Audit samp(604010)'!$AR$12</definedName>
    <definedName name="Eval_MR">'[18]Audit samp(604010)'!$Y$20</definedName>
    <definedName name="Eval_Targ_T">#REF!</definedName>
    <definedName name="Eval_Text">#REF!</definedName>
    <definedName name="Eval_TM">'[18]Audit samp(604010)'!$Y$17</definedName>
    <definedName name="Eval_TTMR">#REF!</definedName>
    <definedName name="ex">#REF!</definedName>
    <definedName name="EX_Aus">0.5467</definedName>
    <definedName name="ex_rate">8.32</definedName>
    <definedName name="EXCH">#REF!</definedName>
    <definedName name="EXCH1">'[55]WIP-BKK-Sep08'!$X$2</definedName>
    <definedName name="EXCH2">#REF!</definedName>
    <definedName name="EXCH3">#REF!</definedName>
    <definedName name="EXCHR">#REF!</definedName>
    <definedName name="Exp_BKD">#REF!</definedName>
    <definedName name="Exp_BKD_YTD">#REF!</definedName>
    <definedName name="Exp_BKK">#REF!</definedName>
    <definedName name="Exp_BKK_YTD">#REF!</definedName>
    <definedName name="Exp_KSN">#REF!</definedName>
    <definedName name="Exp_KSN_YTD">#REF!</definedName>
    <definedName name="Expected_balance">#REF!</definedName>
    <definedName name="_xlnm.Extract">#REF!</definedName>
    <definedName name="f">[56]Links!$F$1:$F$65536</definedName>
    <definedName name="F3DB017W">#REF!</definedName>
    <definedName name="F5ER98SUM">#REF!</definedName>
    <definedName name="F5ER98SUMSALE">#REF!</definedName>
    <definedName name="F5TR98SUM">#REF!</definedName>
    <definedName name="F5TR98SUMSALE">#REF!</definedName>
    <definedName name="F5UR98SUM">#REF!</definedName>
    <definedName name="F5UR98SUMSALE">#REF!</definedName>
    <definedName name="F5VR98SUM">#REF!</definedName>
    <definedName name="F5VR98SUMSALE">#REF!</definedName>
    <definedName name="f82E46">#REF!</definedName>
    <definedName name="f92F56">#REF!</definedName>
    <definedName name="FACTOR">#REF!</definedName>
    <definedName name="fadbadfg">#REF!</definedName>
    <definedName name="Fax">#REF!</definedName>
    <definedName name="fbnhg" hidden="1">#REF!</definedName>
    <definedName name="fc">#REF!</definedName>
    <definedName name="fc_">#REF!</definedName>
    <definedName name="FCode" hidden="1">#REF!</definedName>
    <definedName name="fd" hidden="1">{#N/A,#N/A,TRUE,"Cover Memo";"Complete Sys. Estimate",#N/A,TRUE,"Change Summary";"Complete Sys. Estimate",#N/A,TRUE,"Estimate Summary";"Complete Sys. Estimate",#N/A,TRUE,"Dept. Summary";"Complete Sys. Estimate",#N/A,TRUE,"DOW Detail"}</definedName>
    <definedName name="fdf" hidden="1">{#N/A,#N/A,TRUE,"Cover Memo";"Complete Sys. Estimate",#N/A,TRUE,"Change Summary";"Complete Sys. Estimate",#N/A,TRUE,"Estimate Summary";"Complete Sys. Estimate",#N/A,TRUE,"Dept. Summary";"Complete Sys. Estimate",#N/A,TRUE,"DOW Detail"}</definedName>
    <definedName name="fdfd" hidden="1">{#N/A,#N/A,TRUE,"Cover Memo";"Complete Sys. Estimate",#N/A,TRUE,"Change Summary";"Complete Sys. Estimate",#N/A,TRUE,"Estimate Summary";"Complete Sys. Estimate",#N/A,TRUE,"Dept. Summary";"Complete Sys. Estimate",#N/A,TRUE,"DOW Detail"}</definedName>
    <definedName name="fdfd2" hidden="1">{#N/A,#N/A,TRUE,"Cover Memo";"Complete Sys. Estimate",#N/A,TRUE,"Change Summary";"Complete Sys. Estimate",#N/A,TRUE,"Estimate Summary";"Complete Sys. Estimate",#N/A,TRUE,"Dept. Summary";"Complete Sys. Estimate",#N/A,TRUE,"DOW Detail"}</definedName>
    <definedName name="fdgdg" hidden="1">{#N/A,#N/A,TRUE,"Cover Memo";"Complete Sys. Estimate",#N/A,TRUE,"Change Summary";"Complete Sys. Estimate",#N/A,TRUE,"Estimate Summary";"Complete Sys. Estimate",#N/A,TRUE,"Dept. Summary";"Complete Sys. Estimate",#N/A,TRUE,"DOW Detail"}</definedName>
    <definedName name="fdjkljksldfl" hidden="1">{#N/A,#N/A,FALSE,"17MAY";#N/A,#N/A,FALSE,"24MAY"}</definedName>
    <definedName name="few" hidden="1">{#N/A,#N/A,FALSE,"COVER1.XLS ";#N/A,#N/A,FALSE,"RACT1.XLS";#N/A,#N/A,FALSE,"RACT2.XLS";#N/A,#N/A,FALSE,"ECCMP";#N/A,#N/A,FALSE,"WELDER.XLS"}</definedName>
    <definedName name="ff">#REF!,#REF!</definedName>
    <definedName name="ffd">'[10]BAX Export 25mar07 - 31mar07'!$A$1:$H$24</definedName>
    <definedName name="ffeeee" hidden="1">{#N/A,#N/A,FALSE,"consu_cover";#N/A,#N/A,FALSE,"consu_strategy";#N/A,#N/A,FALSE,"consu_flow";#N/A,#N/A,FALSE,"Summary_reqmt";#N/A,#N/A,FALSE,"field_ppg";#N/A,#N/A,FALSE,"ppg_shop";#N/A,#N/A,FALSE,"strl";#N/A,#N/A,FALSE,"tankages";#N/A,#N/A,FALSE,"gases"}</definedName>
    <definedName name="fff">{"'Eng (page2)'!$A$1:$D$52"}</definedName>
    <definedName name="fffffd" hidden="1">{#N/A,#N/A,FALSE,"COVER1.XLS ";#N/A,#N/A,FALSE,"RACT1.XLS";#N/A,#N/A,FALSE,"RACT2.XLS";#N/A,#N/A,FALSE,"ECCMP";#N/A,#N/A,FALSE,"WELDER.XLS"}</definedName>
    <definedName name="ffgfgfg">'[57]Schedule 10 Page 1'!$D$2</definedName>
    <definedName name="fgfghgh">#REF!</definedName>
    <definedName name="fghfgh">#REF!</definedName>
    <definedName name="fghhg">#REF!</definedName>
    <definedName name="FI">#REF!</definedName>
    <definedName name="filter">#REF!</definedName>
    <definedName name="Fin_statement">#REF!</definedName>
    <definedName name="FIT">BlankMacro1</definedName>
    <definedName name="FITT2">BlankMacro1</definedName>
    <definedName name="FITTING2">BlankMacro1</definedName>
    <definedName name="FIVE">#REF!</definedName>
    <definedName name="FIX_ASSET">#REF!</definedName>
    <definedName name="Fixedoverhead"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FJHGKYJJKK">#REF!</definedName>
    <definedName name="FLG">BlankMacro1</definedName>
    <definedName name="FLK">#REF!</definedName>
    <definedName name="FMTYP">"*STD"</definedName>
    <definedName name="FO">#N/A</definedName>
    <definedName name="ForAgingPvt">#REF!</definedName>
    <definedName name="ForAgingPvt1">#REF!</definedName>
    <definedName name="FORM">#REF!</definedName>
    <definedName name="FORM5">#REF!</definedName>
    <definedName name="FormulaCell">#REF!</definedName>
    <definedName name="ForVLookup">'[58]PO Qty_Amt'!$I$6:$J$33</definedName>
    <definedName name="FOUR">#REF!</definedName>
    <definedName name="Frequency">'[53]Drop down'!$C$6:$C$13</definedName>
    <definedName name="FromHere">#REF!</definedName>
    <definedName name="front">#REF!</definedName>
    <definedName name="FS">#REF!</definedName>
    <definedName name="FS_BSAS">#REF!</definedName>
    <definedName name="FS_BSLI">#REF!</definedName>
    <definedName name="FS_PRLO">#REF!</definedName>
    <definedName name="FX">[59]!FX</definedName>
    <definedName name="FY">1999</definedName>
    <definedName name="Fy_">#REF!</definedName>
    <definedName name="fyf" hidden="1">{#N/A,#N/A,FALSE,"COVER1.XLS ";#N/A,#N/A,FALSE,"RACT1.XLS";#N/A,#N/A,FALSE,"RACT2.XLS";#N/A,#N/A,FALSE,"ECCMP";#N/A,#N/A,FALSE,"WELDER.XLS"}</definedName>
    <definedName name="g">#REF!</definedName>
    <definedName name="g_">#REF!</definedName>
    <definedName name="G_ME">#REF!</definedName>
    <definedName name="G100P98SUM">#REF!</definedName>
    <definedName name="G100P98SUMSALE">#REF!</definedName>
    <definedName name="G5F1R98SUM">#REF!</definedName>
    <definedName name="G5F1R98SUMSALE">#REF!</definedName>
    <definedName name="G5JR98SUM">#REF!</definedName>
    <definedName name="G5JR98SUMSALE">#REF!</definedName>
    <definedName name="GA05W98SUMSALE">#REF!</definedName>
    <definedName name="GA09W98SUM">#REF!</definedName>
    <definedName name="GA09W98SUMSALE">#REF!</definedName>
    <definedName name="GA95W98SUM">#REF!</definedName>
    <definedName name="gachchongtron">#REF!</definedName>
    <definedName name="gachlanem">#REF!</definedName>
    <definedName name="gaerew"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as">#REF!</definedName>
    <definedName name="gasd"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awsed" hidden="1">{#N/A,#N/A,FALSE,"COVER.XLS";#N/A,#N/A,FALSE,"RACT1.XLS";#N/A,#N/A,FALSE,"RACT2.XLS";#N/A,#N/A,FALSE,"ECCMP";#N/A,#N/A,FALSE,"WELDER.XLS"}</definedName>
    <definedName name="GB09T98SUM">#REF!</definedName>
    <definedName name="GB09T98SUMSALE">#REF!</definedName>
    <definedName name="GBQ">#REF!</definedName>
    <definedName name="GC09UR98SUM">#REF!</definedName>
    <definedName name="GC09UR98SUMSALE">#REF!</definedName>
    <definedName name="ＧＣＦ">#REF!</definedName>
    <definedName name="gchi">#REF!</definedName>
    <definedName name="gd">#REF!</definedName>
    <definedName name="gdfgd">BlankMacro1</definedName>
    <definedName name="gdh" hidden="1">#REF!</definedName>
    <definedName name="geff">#REF!</definedName>
    <definedName name="GEN">#REF!</definedName>
    <definedName name="geogsp">"Chart 2"</definedName>
    <definedName name="gff" hidden="1">{#N/A,#N/A,FALSE,"COVER.XLS";#N/A,#N/A,FALSE,"RACT1.XLS";#N/A,#N/A,FALSE,"RACT2.XLS";#N/A,#N/A,FALSE,"ECCMP";#N/A,#N/A,FALSE,"WELDER.XLS"}</definedName>
    <definedName name="gfhfgg">#REF!</definedName>
    <definedName name="gfhghgfh">#REF!</definedName>
    <definedName name="gg">{"'Eng (page2)'!$A$1:$D$52"}</definedName>
    <definedName name="ggg">#REF!</definedName>
    <definedName name="gh">{"'Eng (page2)'!$A$1:$D$52"}</definedName>
    <definedName name="ghfghh">#REF!</definedName>
    <definedName name="ghgfgf">#REF!</definedName>
    <definedName name="ghuu">{"'Eng (page2)'!$A$1:$D$52"}</definedName>
    <definedName name="gia_tien">#REF!</definedName>
    <definedName name="gia_tien_BTN">#REF!</definedName>
    <definedName name="GIAVT">#REF!</definedName>
    <definedName name="Giocong">#REF!</definedName>
    <definedName name="GL">[31]Matching!#REF!</definedName>
    <definedName name="GL_BC">[31]Matching!#REF!</definedName>
    <definedName name="gl3p">#REF!</definedName>
    <definedName name="gld">#REF!</definedName>
    <definedName name="GLL">#REF!</definedName>
    <definedName name="GLS">[31]Matching!#REF!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OD"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Goodwill">[17]Scoping!$G$27</definedName>
    <definedName name="GRAD">#REF!</definedName>
    <definedName name="Grid">#REF!</definedName>
    <definedName name="GrphActSales">#REF!</definedName>
    <definedName name="GrphActStk">#REF!</definedName>
    <definedName name="GrphPlanSales">#REF!</definedName>
    <definedName name="GrphTgtStk">#REF!</definedName>
    <definedName name="gsd">#REF!</definedName>
    <definedName name="gt"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tc">#REF!</definedName>
    <definedName name="gtf">#REF!</definedName>
    <definedName name="GTotal">#REF!</definedName>
    <definedName name="GTXL">#REF!</definedName>
    <definedName name="guestroom" hidden="1">{#N/A,#N/A,TRUE,"Cover Memo";"Complete Sys. Estimate",#N/A,TRUE,"Change Summary";"Complete Sys. Estimate",#N/A,TRUE,"Estimate Summary";"Complete Sys. Estimate",#N/A,TRUE,"Dept. Summary";"Complete Sys. Estimate",#N/A,TRUE,"DOW Detail"}</definedName>
    <definedName name="gun" hidden="1">{#N/A,#N/A,FALSE,"Variables";#N/A,#N/A,FALSE,"NPV Cashflows NZ$";#N/A,#N/A,FALSE,"Cashflows NZ$"}</definedName>
    <definedName name="gv" hidden="1">{#N/A,#N/A,FALSE,"COVER1.XLS ";#N/A,#N/A,FALSE,"RACT1.XLS";#N/A,#N/A,FALSE,"RACT2.XLS";#N/A,#N/A,FALSE,"ECCMP";#N/A,#N/A,FALSE,"WELDER.XLS"}</definedName>
    <definedName name="gx" hidden="1">{#N/A,#N/A,FALSE,"COVER.XLS";#N/A,#N/A,FALSE,"RACT1.XLS";#N/A,#N/A,FALSE,"RACT2.XLS";#N/A,#N/A,FALSE,"ECCMP";#N/A,#N/A,FALSE,"WELDER.XLS"}</definedName>
    <definedName name="gxm">#REF!</definedName>
    <definedName name="h">{"'Sheet1'!$L$16"}</definedName>
    <definedName name="H100A98SUM">#REF!</definedName>
    <definedName name="H100A98SUMSALE">#REF!</definedName>
    <definedName name="H150AR98SUM">#REF!</definedName>
    <definedName name="H150AR98SUMSALE">#REF!</definedName>
    <definedName name="HA">#REF!</definedName>
    <definedName name="HCM">#REF!</definedName>
    <definedName name="hd">#REF!</definedName>
    <definedName name="hdfhbv">#REF!</definedName>
    <definedName name="HDGTT">#REF!</definedName>
    <definedName name="HDuong">#REF!</definedName>
    <definedName name="HE">#REF!</definedName>
    <definedName name="HE_SO_KHO_KHAN_CANG_DAY">#REF!</definedName>
    <definedName name="Heä_soá_laép_xaø_H">1.7</definedName>
    <definedName name="heä_soá_sình_laày">#REF!</definedName>
    <definedName name="HEAD_1">#REF!</definedName>
    <definedName name="HEAD_2">#REF!</definedName>
    <definedName name="HEAD_3">#REF!</definedName>
    <definedName name="header">#REF!</definedName>
    <definedName name="Heat_Rate_adjust">[21]AA!#REF!</definedName>
    <definedName name="Hello">#REF!</definedName>
    <definedName name="hfgfghgh">#REF!</definedName>
    <definedName name="HGAI">#REF!</definedName>
    <definedName name="hghghgh">#REF!</definedName>
    <definedName name="hgu7tygyrtrdsajh" hidden="1">{#N/A,#N/A,FALSE,"consu_cover";#N/A,#N/A,FALSE,"consu_strategy";#N/A,#N/A,FALSE,"consu_flow";#N/A,#N/A,FALSE,"Summary_reqmt";#N/A,#N/A,FALSE,"field_ppg";#N/A,#N/A,FALSE,"ppg_shop";#N/A,#N/A,FALSE,"strl";#N/A,#N/A,FALSE,"tankages";#N/A,#N/A,FALSE,"gases"}</definedName>
    <definedName name="hhh"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hh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iddenRows" hidden="1">#REF!</definedName>
    <definedName name="hien">#REF!</definedName>
    <definedName name="hijo">{"'Eng (page2)'!$A$1:$D$52"}</definedName>
    <definedName name="hitech" hidden="1">#REF!</definedName>
    <definedName name="hj">#REF!</definedName>
    <definedName name="hjhgjhgjh">BlankMacro1</definedName>
    <definedName name="hjj">#REF!</definedName>
    <definedName name="hjk" hidden="1">#REF!</definedName>
    <definedName name="HLOOK">#REF!</definedName>
    <definedName name="HM">#REF!</definedName>
    <definedName name="ＨＭ_ＨＥ_合__計">#REF!</definedName>
    <definedName name="hn.ModelVersion" hidden="1">1</definedName>
    <definedName name="hn.NoUpload" hidden="1">0</definedName>
    <definedName name="HOA">#REF!</definedName>
    <definedName name="HOASAN">#REF!</definedName>
    <definedName name="HOME_MANP">#REF!</definedName>
    <definedName name="HOMEOFFICE_COST">#REF!</definedName>
    <definedName name="HOTEN">#N/A</definedName>
    <definedName name="hrer" hidden="1">{#N/A,#N/A,FALSE,"COVER.XLS";#N/A,#N/A,FALSE,"RACT1.XLS";#N/A,#N/A,FALSE,"RACT2.XLS";#N/A,#N/A,FALSE,"ECCMP";#N/A,#N/A,FALSE,"WELDER.XLS"}</definedName>
    <definedName name="Hsc">#REF!</definedName>
    <definedName name="HSCT3">0.1</definedName>
    <definedName name="hsdc">#REF!</definedName>
    <definedName name="hsdc1">#REF!</definedName>
    <definedName name="HSDN">2.5</definedName>
    <definedName name="HSHH">#REF!</definedName>
    <definedName name="HSHHUT">#REF!</definedName>
    <definedName name="hsk">#REF!</definedName>
    <definedName name="HSLM">#N/A</definedName>
    <definedName name="HSSL">#REF!</definedName>
    <definedName name="HSVC1">#REF!</definedName>
    <definedName name="HSVC2">#REF!</definedName>
    <definedName name="HSVC3">#REF!</definedName>
    <definedName name="Htinh">#REF!</definedName>
    <definedName name="HTML_CodePage" hidden="1">874</definedName>
    <definedName name="HTML_Control" hidden="1">{"'Model'!$A$1:$N$53"}</definedName>
    <definedName name="HTML_Description" hidden="1">""</definedName>
    <definedName name="HTML_Email" hidden="1">""</definedName>
    <definedName name="HTML_Header" hidden="1">"Model"</definedName>
    <definedName name="HTML_LastUpdate" hidden="1">"31/7/01"</definedName>
    <definedName name="HTML_LineAfter" hidden="1">FALSE</definedName>
    <definedName name="HTML_LineBefore" hidden="1">FALSE</definedName>
    <definedName name="HTML_Name" hidden="1">"Bundit Sanguanprasert"</definedName>
    <definedName name="HTML_OBDlg2" hidden="1">TRUE</definedName>
    <definedName name="HTML_OBDlg3" hidden="1">TRUE</definedName>
    <definedName name="HTML_OBDlg4" hidden="1">TRUE</definedName>
    <definedName name="HTML_OS" hidden="1">0</definedName>
    <definedName name="HTML_PathFile" hidden="1">"C:\My Documents\TPS project\Carried Loss\SCC2.htm"</definedName>
    <definedName name="HTML_PathTemplate" hidden="1">"\\Der2\vol1\DATABANK\DOWNLOAD\HEAD6-1.HTM"</definedName>
    <definedName name="HTML_Title" hidden="1">"Model SCC"</definedName>
    <definedName name="HTML1_10">""</definedName>
    <definedName name="HTML1_11">1</definedName>
    <definedName name="HTML1_12">"C:\My Documents\98년\1월\영업현황\시험.htm"</definedName>
    <definedName name="HTML1_2">1</definedName>
    <definedName name="HTML1_3">"수주관리98"</definedName>
    <definedName name="HTML1_4">"회선현황"</definedName>
    <definedName name="HTML1_5">""</definedName>
    <definedName name="HTML1_6">-4146</definedName>
    <definedName name="HTML1_7">-4146</definedName>
    <definedName name="HTML1_8">"98-01-21"</definedName>
    <definedName name="HTML1_9">"김은광"</definedName>
    <definedName name="HTML10_10">""</definedName>
    <definedName name="HTML10_11">1</definedName>
    <definedName name="HTML10_12">"C:\My Documents\98년\영업현황\일일현황-98.2.6.htm"</definedName>
    <definedName name="HTML10_2">1</definedName>
    <definedName name="HTML10_3">""</definedName>
    <definedName name="HTML10_4">""</definedName>
    <definedName name="HTML10_5">""</definedName>
    <definedName name="HTML10_6">-4146</definedName>
    <definedName name="HTML10_7">-4146</definedName>
    <definedName name="HTML10_8">""</definedName>
    <definedName name="HTML10_9">""</definedName>
    <definedName name="HTML11_10">""</definedName>
    <definedName name="HTML11_11">1</definedName>
    <definedName name="HTML11_12">"C:\My Documents\98년\영업현황\일일현황-98.2.12.htm"</definedName>
    <definedName name="HTML11_2">1</definedName>
    <definedName name="HTML11_3">""</definedName>
    <definedName name="HTML11_4">""</definedName>
    <definedName name="HTML11_5">""</definedName>
    <definedName name="HTML11_6">-4146</definedName>
    <definedName name="HTML11_7">-4146</definedName>
    <definedName name="HTML11_8">""</definedName>
    <definedName name="HTML11_9">""</definedName>
    <definedName name="HTML12_10">""</definedName>
    <definedName name="HTML12_11">1</definedName>
    <definedName name="HTML12_12">"C:\My Documents\98년\영업현황\일일현황-98.2.13.htm"</definedName>
    <definedName name="HTML12_2">1</definedName>
    <definedName name="HTML12_3">""</definedName>
    <definedName name="HTML12_4">""</definedName>
    <definedName name="HTML12_5">""</definedName>
    <definedName name="HTML12_6">-4146</definedName>
    <definedName name="HTML12_7">-4146</definedName>
    <definedName name="HTML12_8">""</definedName>
    <definedName name="HTML12_9">""</definedName>
    <definedName name="HTML13_10">""</definedName>
    <definedName name="HTML13_11">1</definedName>
    <definedName name="HTML13_12">"C:\My Documents\98년\영업현황\일일현황-98.2.12.htm"</definedName>
    <definedName name="HTML13_2">1</definedName>
    <definedName name="HTML13_3">""</definedName>
    <definedName name="HTML13_4">""</definedName>
    <definedName name="HTML13_5">""</definedName>
    <definedName name="HTML13_6">-4146</definedName>
    <definedName name="HTML13_7">-4146</definedName>
    <definedName name="HTML13_8">""</definedName>
    <definedName name="HTML13_9">""</definedName>
    <definedName name="HTML14_10">""</definedName>
    <definedName name="HTML14_11">1</definedName>
    <definedName name="HTML14_12">"C:\My Documents\98년\영업현황\일일현황-98.2.9.htm"</definedName>
    <definedName name="HTML14_2">1</definedName>
    <definedName name="HTML14_3">""</definedName>
    <definedName name="HTML14_4">""</definedName>
    <definedName name="HTML14_5">""</definedName>
    <definedName name="HTML14_6">-4146</definedName>
    <definedName name="HTML14_7">-4146</definedName>
    <definedName name="HTML14_8">""</definedName>
    <definedName name="HTML14_9">""</definedName>
    <definedName name="HTML15_10">""</definedName>
    <definedName name="HTML15_11">1</definedName>
    <definedName name="HTML15_12">"C:\My Documents\98년\영업현황\일일현황-98.2.16.htm"</definedName>
    <definedName name="HTML15_2">1</definedName>
    <definedName name="HTML15_3">""</definedName>
    <definedName name="HTML15_4">""</definedName>
    <definedName name="HTML15_5">""</definedName>
    <definedName name="HTML15_6">-4146</definedName>
    <definedName name="HTML15_7">-4146</definedName>
    <definedName name="HTML15_8">""</definedName>
    <definedName name="HTML15_9">""</definedName>
    <definedName name="HTML16_10">""</definedName>
    <definedName name="HTML16_11">1</definedName>
    <definedName name="HTML16_12">"C:\My Documents\98년\영업현황\일일현황-98.2.25.htm"</definedName>
    <definedName name="HTML16_2">1</definedName>
    <definedName name="HTML16_3">""</definedName>
    <definedName name="HTML16_4">""</definedName>
    <definedName name="HTML16_5">""</definedName>
    <definedName name="HTML16_6">-4146</definedName>
    <definedName name="HTML16_7">-4146</definedName>
    <definedName name="HTML16_8">""</definedName>
    <definedName name="HTML16_9">""</definedName>
    <definedName name="HTML17_10">""</definedName>
    <definedName name="HTML17_11">1</definedName>
    <definedName name="HTML17_12">"C:\My Documents\98년\영업현황\1월 수주현황.htm"</definedName>
    <definedName name="HTML17_2">1</definedName>
    <definedName name="HTML17_3">""</definedName>
    <definedName name="HTML17_4">""</definedName>
    <definedName name="HTML17_5">""</definedName>
    <definedName name="HTML17_6">-4146</definedName>
    <definedName name="HTML17_7">-4146</definedName>
    <definedName name="HTML17_8">""</definedName>
    <definedName name="HTML17_9">""</definedName>
    <definedName name="HTML18_10">""</definedName>
    <definedName name="HTML18_11">1</definedName>
    <definedName name="HTML18_12">"C:\My Documents\98년\영업현황\2월 수주현황(2월25일 현재).htm"</definedName>
    <definedName name="HTML18_2">1</definedName>
    <definedName name="HTML18_3">""</definedName>
    <definedName name="HTML18_4">""</definedName>
    <definedName name="HTML18_5">""</definedName>
    <definedName name="HTML18_6">-4146</definedName>
    <definedName name="HTML18_7">-4146</definedName>
    <definedName name="HTML18_8">""</definedName>
    <definedName name="HTML18_9">""</definedName>
    <definedName name="HTML19_10">""</definedName>
    <definedName name="HTML19_11">1</definedName>
    <definedName name="HTML19_12">"C:\My Documents\98년\영업현황\월별현황(2월25일 현재).htm"</definedName>
    <definedName name="HTML19_2">1</definedName>
    <definedName name="HTML19_3">""</definedName>
    <definedName name="HTML19_4">""</definedName>
    <definedName name="HTML19_5">""</definedName>
    <definedName name="HTML19_6">-4146</definedName>
    <definedName name="HTML19_7">-4146</definedName>
    <definedName name="HTML19_8">""</definedName>
    <definedName name="HTML19_9">""</definedName>
    <definedName name="HTML2_10">""</definedName>
    <definedName name="HTML2_11">1</definedName>
    <definedName name="HTML2_12">"C:\My Documents\98년\1월\영업현황\일일현황-98.1.22.htm"</definedName>
    <definedName name="HTML2_2">1</definedName>
    <definedName name="HTML2_3">""</definedName>
    <definedName name="HTML2_4">""</definedName>
    <definedName name="HTML2_5">""</definedName>
    <definedName name="HTML2_6">-4146</definedName>
    <definedName name="HTML2_7">1</definedName>
    <definedName name="HTML2_8">"98-01-22"</definedName>
    <definedName name="HTML2_9">""</definedName>
    <definedName name="HTML20_10">""</definedName>
    <definedName name="HTML20_11">1</definedName>
    <definedName name="HTML20_12">"C:\My Documents\98년\영업현황\월별현황(2월 마감분).htm"</definedName>
    <definedName name="HTML20_2">1</definedName>
    <definedName name="HTML20_3">""</definedName>
    <definedName name="HTML20_4">""</definedName>
    <definedName name="HTML20_5">""</definedName>
    <definedName name="HTML20_6">-4146</definedName>
    <definedName name="HTML20_7">-4146</definedName>
    <definedName name="HTML20_8">""</definedName>
    <definedName name="HTML20_9">""</definedName>
    <definedName name="HTML21_10">""</definedName>
    <definedName name="HTML21_11">1</definedName>
    <definedName name="HTML21_12">"C:\My Documents\98년\영업현황\1월 수주현황(1월 마감분).htm"</definedName>
    <definedName name="HTML21_2">1</definedName>
    <definedName name="HTML21_3">""</definedName>
    <definedName name="HTML21_4">""</definedName>
    <definedName name="HTML21_5">""</definedName>
    <definedName name="HTML21_6">-4146</definedName>
    <definedName name="HTML21_7">-4146</definedName>
    <definedName name="HTML21_8">""</definedName>
    <definedName name="HTML21_9">""</definedName>
    <definedName name="HTML22_10">""</definedName>
    <definedName name="HTML22_11">1</definedName>
    <definedName name="HTML22_12">"C:\My Documents\98년\영업현황\1월 수주현황(2월 마감분).htm"</definedName>
    <definedName name="HTML22_2">1</definedName>
    <definedName name="HTML22_3">""</definedName>
    <definedName name="HTML22_4">""</definedName>
    <definedName name="HTML22_5">""</definedName>
    <definedName name="HTML22_6">-4146</definedName>
    <definedName name="HTML22_7">-4146</definedName>
    <definedName name="HTML22_8">""</definedName>
    <definedName name="HTML22_9">""</definedName>
    <definedName name="HTML23_10">""</definedName>
    <definedName name="HTML23_11">1</definedName>
    <definedName name="HTML23_12">"C:\My Documents\98년\영업현황\2월 수주현황(2월 마감분).htm"</definedName>
    <definedName name="HTML23_2">1</definedName>
    <definedName name="HTML23_3">""</definedName>
    <definedName name="HTML23_4">""</definedName>
    <definedName name="HTML23_5">""</definedName>
    <definedName name="HTML23_6">-4146</definedName>
    <definedName name="HTML23_7">-4146</definedName>
    <definedName name="HTML23_8">""</definedName>
    <definedName name="HTML23_9">""</definedName>
    <definedName name="HTML24_10">""</definedName>
    <definedName name="HTML24_11">1</definedName>
    <definedName name="HTML24_12">"C:\My Documents\98년\영업현황\월별현황(2월 마감분).htm"</definedName>
    <definedName name="HTML24_2">1</definedName>
    <definedName name="HTML24_3">""</definedName>
    <definedName name="HTML24_4">""</definedName>
    <definedName name="HTML24_5">""</definedName>
    <definedName name="HTML24_6">-4146</definedName>
    <definedName name="HTML24_7">-4146</definedName>
    <definedName name="HTML24_8">""</definedName>
    <definedName name="HTML24_9">""</definedName>
    <definedName name="HTML25_10">""</definedName>
    <definedName name="HTML25_11">1</definedName>
    <definedName name="HTML25_12">"C:\My Documents\98년\영업현황\1월 수주현황(1월 마감분).htm"</definedName>
    <definedName name="HTML25_2">1</definedName>
    <definedName name="HTML25_3">""</definedName>
    <definedName name="HTML25_4">""</definedName>
    <definedName name="HTML25_5">""</definedName>
    <definedName name="HTML25_6">-4146</definedName>
    <definedName name="HTML25_7">-4146</definedName>
    <definedName name="HTML25_8">""</definedName>
    <definedName name="HTML25_9">""</definedName>
    <definedName name="HTML26_10">""</definedName>
    <definedName name="HTML26_11">1</definedName>
    <definedName name="HTML26_12">"C:\My Documents\98년\영업현황\2월 수주현황(2월 마감분).htm"</definedName>
    <definedName name="HTML26_2">1</definedName>
    <definedName name="HTML26_3">""</definedName>
    <definedName name="HTML26_4">""</definedName>
    <definedName name="HTML26_5">""</definedName>
    <definedName name="HTML26_6">-4146</definedName>
    <definedName name="HTML26_7">-4146</definedName>
    <definedName name="HTML26_8">""</definedName>
    <definedName name="HTML26_9">""</definedName>
    <definedName name="HTML27_10">""</definedName>
    <definedName name="HTML27_11">1</definedName>
    <definedName name="HTML27_12">"C:\My Documents\98년\영업현황\월별현황(2월 마감분).htm"</definedName>
    <definedName name="HTML27_2">1</definedName>
    <definedName name="HTML27_3">""</definedName>
    <definedName name="HTML27_4">""</definedName>
    <definedName name="HTML27_5">""</definedName>
    <definedName name="HTML27_6">-4146</definedName>
    <definedName name="HTML27_7">-4146</definedName>
    <definedName name="HTML27_8">""</definedName>
    <definedName name="HTML27_9">""</definedName>
    <definedName name="HTML28_10">""</definedName>
    <definedName name="HTML28_11">1</definedName>
    <definedName name="HTML28_12">"C:\My Documents\98년\영업현황\월별현황(2월 마감분).htm"</definedName>
    <definedName name="HTML28_2">1</definedName>
    <definedName name="HTML28_3">""</definedName>
    <definedName name="HTML28_4">""</definedName>
    <definedName name="HTML28_5">""</definedName>
    <definedName name="HTML28_6">-4146</definedName>
    <definedName name="HTML28_7">-4146</definedName>
    <definedName name="HTML28_8">""</definedName>
    <definedName name="HTML28_9">""</definedName>
    <definedName name="HTML29_10">""</definedName>
    <definedName name="HTML29_11">1</definedName>
    <definedName name="HTML29_12">"C:\My Documents\98년\영업현황\2월 수주현황(2월 마감분).htm"</definedName>
    <definedName name="HTML29_2">1</definedName>
    <definedName name="HTML29_3">""</definedName>
    <definedName name="HTML29_4">""</definedName>
    <definedName name="HTML29_5">""</definedName>
    <definedName name="HTML29_6">-4146</definedName>
    <definedName name="HTML29_7">-4146</definedName>
    <definedName name="HTML29_8">""</definedName>
    <definedName name="HTML29_9">""</definedName>
    <definedName name="HTML3_10">""</definedName>
    <definedName name="HTML3_11">1</definedName>
    <definedName name="HTML3_12">"C:\My Documents\98년\영업현황\일일현황-98.1.23.htm"</definedName>
    <definedName name="HTML3_2">1</definedName>
    <definedName name="HTML3_3">""</definedName>
    <definedName name="HTML3_4">""</definedName>
    <definedName name="HTML3_5">""</definedName>
    <definedName name="HTML3_6">1</definedName>
    <definedName name="HTML3_7">1</definedName>
    <definedName name="HTML3_8">""</definedName>
    <definedName name="HTML3_9">""</definedName>
    <definedName name="HTML30_10">""</definedName>
    <definedName name="HTML30_11">1</definedName>
    <definedName name="HTML30_12">"C:\My Documents\98년\영업현황\일일현황-98.3.12.htm"</definedName>
    <definedName name="HTML30_2">1</definedName>
    <definedName name="HTML30_3">""</definedName>
    <definedName name="HTML30_4">""</definedName>
    <definedName name="HTML30_5">""</definedName>
    <definedName name="HTML30_6">-4146</definedName>
    <definedName name="HTML30_7">-4146</definedName>
    <definedName name="HTML30_8">""</definedName>
    <definedName name="HTML30_9">""</definedName>
    <definedName name="HTML4_10">""</definedName>
    <definedName name="HTML4_11">1</definedName>
    <definedName name="HTML4_12">"C:\My Documents\98년\영업현황\일일현황-98.1.31.htm"</definedName>
    <definedName name="HTML4_2">1</definedName>
    <definedName name="HTML4_3">""</definedName>
    <definedName name="HTML4_4">""</definedName>
    <definedName name="HTML4_5">""</definedName>
    <definedName name="HTML4_6">1</definedName>
    <definedName name="HTML4_7">1</definedName>
    <definedName name="HTML4_8">"98-01-31"</definedName>
    <definedName name="HTML4_9">""</definedName>
    <definedName name="HTML5_10">""</definedName>
    <definedName name="HTML5_11">1</definedName>
    <definedName name="HTML5_12">"C:\My Documents\98년\영업현황\일일현황-98.1.31.v.htm"</definedName>
    <definedName name="HTML5_2">1</definedName>
    <definedName name="HTML5_3">""</definedName>
    <definedName name="HTML5_4">""</definedName>
    <definedName name="HTML5_5">""</definedName>
    <definedName name="HTML5_6">1</definedName>
    <definedName name="HTML5_7">1</definedName>
    <definedName name="HTML5_8">""</definedName>
    <definedName name="HTML5_9">""</definedName>
    <definedName name="HTML6_10">""</definedName>
    <definedName name="HTML6_11">1</definedName>
    <definedName name="HTML6_12">"C:\My Documents\98년\영업현황\일일현황-98.1.31.htm"</definedName>
    <definedName name="HTML6_2">1</definedName>
    <definedName name="HTML6_3">""</definedName>
    <definedName name="HTML6_4">""</definedName>
    <definedName name="HTML6_5">""</definedName>
    <definedName name="HTML6_6">-4146</definedName>
    <definedName name="HTML6_7">-4146</definedName>
    <definedName name="HTML6_8">""</definedName>
    <definedName name="HTML6_9">""</definedName>
    <definedName name="HTML7_10">""</definedName>
    <definedName name="HTML7_11">1</definedName>
    <definedName name="HTML7_12">"C:\My Documents\98년\영업현황\일일현황-98.1.31.htm"</definedName>
    <definedName name="HTML7_2">1</definedName>
    <definedName name="HTML7_3">""</definedName>
    <definedName name="HTML7_4">""</definedName>
    <definedName name="HTML7_5">""</definedName>
    <definedName name="HTML7_6">-4146</definedName>
    <definedName name="HTML7_7">-4146</definedName>
    <definedName name="HTML7_8">""</definedName>
    <definedName name="HTML7_9">""</definedName>
    <definedName name="HTML8_10">""</definedName>
    <definedName name="HTML8_11">1</definedName>
    <definedName name="HTML8_12">"C:\My Documents\98년\영업현황\일일현황-98.1.31.htm"</definedName>
    <definedName name="HTML8_2">1</definedName>
    <definedName name="HTML8_3">""</definedName>
    <definedName name="HTML8_4">""</definedName>
    <definedName name="HTML8_5">""</definedName>
    <definedName name="HTML8_6">-4146</definedName>
    <definedName name="HTML8_7">-4146</definedName>
    <definedName name="HTML8_8">""</definedName>
    <definedName name="HTML8_9">""</definedName>
    <definedName name="HTML9_10">""</definedName>
    <definedName name="HTML9_11">1</definedName>
    <definedName name="HTML9_12">"C:\My Documents\98년\영업현황\일일현황-98.2.10.htm"</definedName>
    <definedName name="HTML9_2">1</definedName>
    <definedName name="HTML9_3">""</definedName>
    <definedName name="HTML9_4">""</definedName>
    <definedName name="HTML9_5">""</definedName>
    <definedName name="HTML9_6">-4146</definedName>
    <definedName name="HTML9_7">-4146</definedName>
    <definedName name="HTML9_8">""</definedName>
    <definedName name="HTML9_9">""</definedName>
    <definedName name="HTMLCount">30</definedName>
    <definedName name="HTNC">#REF!</definedName>
    <definedName name="HTVL">#REF!</definedName>
    <definedName name="hu">#REF!</definedName>
    <definedName name="HUAN">#REF!</definedName>
    <definedName name="HungYen">#REF!</definedName>
    <definedName name="huy">{"'Sheet1'!$L$16"}</definedName>
    <definedName name="HV">#N/A</definedName>
    <definedName name="HVLDP">#REF!</definedName>
    <definedName name="hw"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Yen">#REF!</definedName>
    <definedName name="HYen2">#REF!</definedName>
    <definedName name="i">[47]Summary!$E$14</definedName>
    <definedName name="iBook">#REF!</definedName>
    <definedName name="IDLAB_COST">#REF!</definedName>
    <definedName name="IELWSALES">#REF!</definedName>
    <definedName name="IELYSALES">#REF!</definedName>
    <definedName name="IEPLANSALES">#REF!</definedName>
    <definedName name="IESP">#REF!</definedName>
    <definedName name="ii">[60]Summary!$G$14</definedName>
    <definedName name="I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iMac">#REF!</definedName>
    <definedName name="IMPORTTAX">#REF!</definedName>
    <definedName name="IND_LAB">#REF!</definedName>
    <definedName name="index">#REF!</definedName>
    <definedName name="INDMANP">#REF!</definedName>
    <definedName name="Information">#REF!</definedName>
    <definedName name="initialcol">[35]PartsFlow!$D$7</definedName>
    <definedName name="INPUTDATER">#REF!</definedName>
    <definedName name="INPUTGRID">#REF!</definedName>
    <definedName name="INPUTKEY">#REF!</definedName>
    <definedName name="int_ext_sel">1</definedName>
    <definedName name="Intangibles">[17]Scoping!$G$28</definedName>
    <definedName name="inter_new">#N/A</definedName>
    <definedName name="INTEREST">#N/A</definedName>
    <definedName name="Interest_">1.02</definedName>
    <definedName name="Interupt_MW">#REF!</definedName>
    <definedName name="IntFreeCred">#REF!</definedName>
    <definedName name="Inventory">[17]Scoping!$G$22</definedName>
    <definedName name="Invest_properties">[17]Scoping!$G$25</definedName>
    <definedName name="Invest_subsidiaries">[17]Scoping!$G$26</definedName>
    <definedName name="iÖn_lùc_Qu_ng_ninh">#REF!</definedName>
    <definedName name="ioo">#REF!</definedName>
    <definedName name="iopo" hidden="1">{"'Model'!$A$1:$N$53"}</definedName>
    <definedName name="IPB">#REF!</definedName>
    <definedName name="iPod">#REF!</definedName>
    <definedName name="IQ_ADDIN">"AUTO"</definedName>
    <definedName name="IQ_CH">110000</definedName>
    <definedName name="IQ_CQ">5000</definedName>
    <definedName name="IQ_CY">10000</definedName>
    <definedName name="IQ_DAILY">500000</definedName>
    <definedName name="IQ_DNTM" hidden="1">700000</definedName>
    <definedName name="IQ_EXPENSE_CODE_">"c226"</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43776.0531712963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S">#REF!</definedName>
    <definedName name="ItemsActuallyTested">#REF!</definedName>
    <definedName name="ITRY">#REF!</definedName>
    <definedName name="ITRY1">#REF!</definedName>
    <definedName name="iu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iuy" hidden="1">{#N/A,#N/A,FALSE,"COVER.XLS";#N/A,#N/A,FALSE,"RACT1.XLS";#N/A,#N/A,FALSE,"RACT2.XLS";#N/A,#N/A,FALSE,"ECCMP";#N/A,#N/A,FALSE,"WELDER.XLS"}</definedName>
    <definedName name="iuyt" hidden="1">{#N/A,#N/A,FALSE,"consu_cover";#N/A,#N/A,FALSE,"consu_strategy";#N/A,#N/A,FALSE,"consu_flow";#N/A,#N/A,FALSE,"Summary_reqmt";#N/A,#N/A,FALSE,"field_ppg";#N/A,#N/A,FALSE,"ppg_shop";#N/A,#N/A,FALSE,"strl";#N/A,#N/A,FALSE,"tankages";#N/A,#N/A,FALSE,"gases"}</definedName>
    <definedName name="IV">#REF!</definedName>
    <definedName name="j">#REF!</definedName>
    <definedName name="j356C8">#REF!</definedName>
    <definedName name="jadjs">#REF!</definedName>
    <definedName name="JAHR">#REF!</definedName>
    <definedName name="jan">#REF!</definedName>
    <definedName name="Januart">OFFSET('[14]ABP1 input &amp; output for account'!#REF!,0,0,COUNTA('[14]ABP1 input &amp; output for account'!#REF!),1)</definedName>
    <definedName name="JAPAN">#REF!</definedName>
    <definedName name="JBNAM">"INTERIMATB"</definedName>
    <definedName name="JBNMB">"903226"</definedName>
    <definedName name="jfkd">{"'Eng (page2)'!$A$1:$D$52"}</definedName>
    <definedName name="jhj">#REF!</definedName>
    <definedName name="jhjh">#REF!</definedName>
    <definedName name="jhpoiwjfpoqj" hidden="1">{#N/A,#N/A,FALSE,"COVER1.XLS ";#N/A,#N/A,FALSE,"RACT1.XLS";#N/A,#N/A,FALSE,"RACT2.XLS";#N/A,#N/A,FALSE,"ECCMP";#N/A,#N/A,FALSE,"WELDER.XLS"}</definedName>
    <definedName name="jj">{"'Eng (page2)'!$A$1:$D$52"}</definedName>
    <definedName name="JJJ">#REF!</definedName>
    <definedName name="jjjj"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jkhuiygh9petk" hidden="1">{#N/A,#N/A,FALSE,"COVER1.XLS ";#N/A,#N/A,FALSE,"RACT1.XLS";#N/A,#N/A,FALSE,"RACT2.XLS";#N/A,#N/A,FALSE,"ECCMP";#N/A,#N/A,FALSE,"WELDER.XLS"}</definedName>
    <definedName name="jkmhcd">{"'Eng (page2)'!$A$1:$D$52"}</definedName>
    <definedName name="jngiüorajg">#REF!</definedName>
    <definedName name="juj" hidden="1">{#N/A,#N/A,FALSE,"17MAY";#N/A,#N/A,FALSE,"24MAY"}</definedName>
    <definedName name="jurytu"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jw"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#N/A</definedName>
    <definedName name="K9MR98SUM">#REF!</definedName>
    <definedName name="K9MR98SUMSALE">#REF!</definedName>
    <definedName name="ka">2</definedName>
    <definedName name="kai" hidden="1">{#N/A,#N/A,FALSE,"COVER1.XLS ";#N/A,#N/A,FALSE,"RACT1.XLS";#N/A,#N/A,FALSE,"RACT2.XLS";#N/A,#N/A,FALSE,"ECCMP";#N/A,#N/A,FALSE,"WELDER.XLS"}</definedName>
    <definedName name="kak" hidden="1">{#N/A,#N/A,FALSE,"COVER.XLS";#N/A,#N/A,FALSE,"RACT1.XLS";#N/A,#N/A,FALSE,"RACT2.XLS";#N/A,#N/A,FALSE,"ECCMP";#N/A,#N/A,FALSE,"WELDER.XLS"}</definedName>
    <definedName name="Käyttöom.">#REF!</definedName>
    <definedName name="kcong">#REF!</definedName>
    <definedName name="kD">[61]calculat!$I$86</definedName>
    <definedName name="kdien">#REF!</definedName>
    <definedName name="kE">[61]calculat!$I$84</definedName>
    <definedName name="ked" hidden="1">{"'Model'!$A$1:$N$53"}</definedName>
    <definedName name="KG">#REF!</definedName>
    <definedName name="kie">{"'Eng (page2)'!$A$1:$D$52"}</definedName>
    <definedName name="kiem">#REF!</definedName>
    <definedName name="Kiem_tra_trung_ten">#REF!</definedName>
    <definedName name="KINH_PHI_DEN_BU">#REF!</definedName>
    <definedName name="KINH_PHI_DZ0.4KV">#REF!</definedName>
    <definedName name="KINH_PHI_KHAO_SAT__LAP_BCNCKT__TKKTTC">#REF!</definedName>
    <definedName name="KINH_PHI_TBA">#REF!</definedName>
    <definedName name="kiu"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kj" hidden="1">{#N/A,#N/A,FALSE,"17MAY";#N/A,#N/A,FALSE,"24MAY"}</definedName>
    <definedName name="kj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kk">{"'Eng (page2)'!$A$1:$D$52"}</definedName>
    <definedName name="kkjkk" hidden="1">{#N/A,#N/A,FALSE,"Sheet2"}</definedName>
    <definedName name="kkk">{"'Eng (page2)'!$A$1:$D$52"}</definedName>
    <definedName name="kktokroeroiyregt"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L"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kl_ME">#REF!</definedName>
    <definedName name="klk">{"'Eng (page2)'!$A$1:$D$52"}</definedName>
    <definedName name="KLO">{"'Eng (page2)'!$A$1:$D$52"}</definedName>
    <definedName name="KLVL">#REF!</definedName>
    <definedName name="KLVL1">#REF!</definedName>
    <definedName name="KLVLV">#REF!</definedName>
    <definedName name="kmnhap">#REF!</definedName>
    <definedName name="kmxuat">#REF!</definedName>
    <definedName name="ko"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kokjghyhhju"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Konstuloslaskelma">#REF!</definedName>
    <definedName name="kp">{"'Eng (page2)'!$A$1:$D$52"}</definedName>
    <definedName name="kp1ph">#REF!</definedName>
    <definedName name="KPC">#REF!</definedName>
    <definedName name="KRW">#REF!</definedName>
    <definedName name="Ks">#REF!</definedName>
    <definedName name="KU">#REF!</definedName>
    <definedName name="kut" hidden="1">{#N/A,#N/A,FALSE,"consu_cover";#N/A,#N/A,FALSE,"consu_strategy";#N/A,#N/A,FALSE,"consu_flow";#N/A,#N/A,FALSE,"Summary_reqmt";#N/A,#N/A,FALSE,"field_ppg";#N/A,#N/A,FALSE,"ppg_shop";#N/A,#N/A,FALSE,"strl";#N/A,#N/A,FALSE,"tankages";#N/A,#N/A,FALSE,"gases"}</definedName>
    <definedName name="KVC">#REF!</definedName>
    <definedName name="KVL">#REF!</definedName>
    <definedName name="KYBAOCAO">#REF!</definedName>
    <definedName name="KYD"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kyhhj">BlankMacro1</definedName>
    <definedName name="l">#REF!</definedName>
    <definedName name="L.F._SOxy">#REF!</definedName>
    <definedName name="L_Adjust">[62]Links!$H$1:$H$65536</definedName>
    <definedName name="L_AJE_Tot">[62]Links!$G$1:$G$65536</definedName>
    <definedName name="L_CY_Beg">[62]Links!$F$1:$F$65536</definedName>
    <definedName name="L_CY_End">[62]Links!$J$1:$J$65536</definedName>
    <definedName name="L_PY_End">[62]Links!$K$1:$K$65536</definedName>
    <definedName name="L_RJE_Tot">[62]Links!$I$1:$I$65536</definedName>
    <definedName name="lanhto">#REF!</definedName>
    <definedName name="LAP_DAT_TBA">#REF!</definedName>
    <definedName name="lapmoi">#REF!</definedName>
    <definedName name="Last_M">'[41]Com-Button'!$F$2</definedName>
    <definedName name="Last_Row">IF(Values_Entered,Header_Row+Number_of_Payments,Header_Row)</definedName>
    <definedName name="LASTCOLUMNCELL">#REF!</definedName>
    <definedName name="LastFridayDateAdj">'[2]Standing Data'!$C$36</definedName>
    <definedName name="LastFriDayNAVAdj">'[2]Standing Data'!$C$35</definedName>
    <definedName name="LastPdStartRange1">#REF!</definedName>
    <definedName name="LastPdStartRange2">#REF!</definedName>
    <definedName name="LastPdStartRange3">#REF!</definedName>
    <definedName name="LastPdStartRange4">#REF!</definedName>
    <definedName name="LC">{"'Sheet1'!$L$16"}</definedName>
    <definedName name="Ledger">#REF!</definedName>
    <definedName name="Ledger_P1">#REF!</definedName>
    <definedName name="Ledger_P10">#REF!</definedName>
    <definedName name="Ledger_P11">#REF!</definedName>
    <definedName name="Ledger_P12">#REF!</definedName>
    <definedName name="Ledger_P13">#REF!</definedName>
    <definedName name="Ledger_P2">#REF!</definedName>
    <definedName name="Ledger_P3">#REF!</definedName>
    <definedName name="Ledger_P4">#REF!</definedName>
    <definedName name="Ledger_P5">#REF!</definedName>
    <definedName name="Ledger_P6">#REF!</definedName>
    <definedName name="Ledger_P7">#REF!</definedName>
    <definedName name="Ledger_P8">#REF!</definedName>
    <definedName name="Ledger_P9">#REF!</definedName>
    <definedName name="le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IET_KE_VI_TRI_DZ0.4KV">#REF!</definedName>
    <definedName name="LIET_KE_VI_TRI_DZ22KV">#REF!</definedName>
    <definedName name="Liikevaihto">#REF!</definedName>
    <definedName name="limcount" hidden="1">1</definedName>
    <definedName name="Limit_Margin">0.07</definedName>
    <definedName name="list">#REF!</definedName>
    <definedName name="List_Curr">[51]Currency!$B$9:$B$31</definedName>
    <definedName name="List_Level_Assr">[51]DropDown!$B$1:$B$4</definedName>
    <definedName name="List_LevelAssurance">'[63]Drop Down'!$B$2:$B$5</definedName>
    <definedName name="LIST_M">[64]Master!$A$3:$Q$540</definedName>
    <definedName name="List_Proj_Meth">[51]DropDown!$H$1:$H$2</definedName>
    <definedName name="List_Samp_Sel">[51]DropDown!$D$1:$D$4</definedName>
    <definedName name="List_TypeProcedure">'[63]Drop Down'!$A$2:$A$7</definedName>
    <definedName name="liu"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#REF!</definedName>
    <definedName name="llk" hidden="1">{#N/A,#N/A,FALSE,"COVER1.XLS ";#N/A,#N/A,FALSE,"RACT1.XLS";#N/A,#N/A,FALSE,"RACT2.XLS";#N/A,#N/A,FALSE,"ECCMP";#N/A,#N/A,FALSE,"WELDER.XLS"}</definedName>
    <definedName name="lllgg">BlankMacro1</definedName>
    <definedName name="lloodjkjg" hidden="1">{#N/A,#N/A,FALSE,"COVER1.XLS ";#N/A,#N/A,FALSE,"RACT1.XLS";#N/A,#N/A,FALSE,"RACT2.XLS";#N/A,#N/A,FALSE,"ECCMP";#N/A,#N/A,FALSE,"WELDER.XLS"}</definedName>
    <definedName name="llp" hidden="1">{#N/A,#N/A,FALSE,"COVER.XLS";#N/A,#N/A,FALSE,"RACT1.XLS";#N/A,#N/A,FALSE,"RACT2.XLS";#N/A,#N/A,FALSE,"ECCMP";#N/A,#N/A,FALSE,"WELDER.XLS"}</definedName>
    <definedName name="Lmk">#REF!</definedName>
    <definedName name="LN">#REF!</definedName>
    <definedName name="Lo">#REF!</definedName>
    <definedName name="LOCATION">#REF!</definedName>
    <definedName name="LockStatus">#REF!</definedName>
    <definedName name="LongDate">"4th of Nov 1994"</definedName>
    <definedName name="lonxuat">#REF!</definedName>
    <definedName name="lou" hidden="1">{#N/A,#N/A,FALSE,"str_title";#N/A,#N/A,FALSE,"SUM";#N/A,#N/A,FALSE,"Scope";#N/A,#N/A,FALSE,"PIE-Jn";#N/A,#N/A,FALSE,"PIE-Jn_Hz";#N/A,#N/A,FALSE,"Liq_Plan";#N/A,#N/A,FALSE,"S_Curve";#N/A,#N/A,FALSE,"Liq_Prof";#N/A,#N/A,FALSE,"Man_Pwr";#N/A,#N/A,FALSE,"Man_Prof"}</definedName>
    <definedName name="lp">#REF!</definedName>
    <definedName name="lpfac">0.5</definedName>
    <definedName name="lpl">#REF!</definedName>
    <definedName name="LSA_Table">[47]Table!$AC$4:$AD$12</definedName>
    <definedName name="LSP_RPCL">[47]Table!$X$4:$Z$14</definedName>
    <definedName name="LSP_table">[47]Table!$T$4:$V$9</definedName>
    <definedName name="LTFormulaCell">#REF!</definedName>
    <definedName name="ltre">#REF!</definedName>
    <definedName name="ltu"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UONG">#N/A</definedName>
    <definedName name="luyke">#REF!</definedName>
    <definedName name="LV">#REF!</definedName>
    <definedName name="lVC">#REF!</definedName>
    <definedName name="LWSALES">#REF!</definedName>
    <definedName name="LY_c_wk">#REF!</definedName>
    <definedName name="LYBin">#REF!</definedName>
    <definedName name="LYHolds">#REF!</definedName>
    <definedName name="LYNet">#REF!</definedName>
    <definedName name="LYoos">#REF!</definedName>
    <definedName name="LYReselects">#REF!</definedName>
    <definedName name="LYReturns">#REF!</definedName>
    <definedName name="LYSales">#REF!</definedName>
    <definedName name="LYTotal">#REF!</definedName>
    <definedName name="m">#REF!</definedName>
    <definedName name="M_Drama" hidden="1">#REF!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#REF!</definedName>
    <definedName name="Maa3pnc">#REF!</definedName>
    <definedName name="Maa3pvl">#REF!</definedName>
    <definedName name="MAI">#REF!</definedName>
    <definedName name="mail">#REF!</definedName>
    <definedName name="MAJ_CON_EQP">#REF!</definedName>
    <definedName name="Mall">'[65]Mall&amp;CPD'!$D$4:$CT$85</definedName>
    <definedName name="Mall_fin_adjust">'[65]Mall&amp;CPD'!$CZ$4:$DN$51</definedName>
    <definedName name="mam" hidden="1">{#N/A,#N/A,FALSE,"str_title";#N/A,#N/A,FALSE,"SUM";#N/A,#N/A,FALSE,"Scope";#N/A,#N/A,FALSE,"PIE-Jn";#N/A,#N/A,FALSE,"PIE-Jn_Hz";#N/A,#N/A,FALSE,"Liq_Plan";#N/A,#N/A,FALSE,"S_Curve";#N/A,#N/A,FALSE,"Liq_Prof";#N/A,#N/A,FALSE,"Man_Pwr";#N/A,#N/A,FALSE,"Man_Prof"}</definedName>
    <definedName name="man" hidden="1">{#N/A,#N/A,FALSE,"COVER1.XLS ";#N/A,#N/A,FALSE,"RACT1.XLS";#N/A,#N/A,FALSE,"RACT2.XLS";#N/A,#N/A,FALSE,"ECCMP";#N/A,#N/A,FALSE,"WELDER.XLS"}</definedName>
    <definedName name="MARGINPLAN">#REF!</definedName>
    <definedName name="MARGINPROJ">#REF!</definedName>
    <definedName name="MARK_BER">#REF!</definedName>
    <definedName name="MARKE">#REF!</definedName>
    <definedName name="MARKETINGFEEHABA">#REF!</definedName>
    <definedName name="MARKETINGFEEHABB">#REF!</definedName>
    <definedName name="MARKIEREN">#REF!</definedName>
    <definedName name="MATH">#REF!</definedName>
    <definedName name="MAVL">#REF!</definedName>
    <definedName name="MAVLV">#REF!</definedName>
    <definedName name="MAVT">#REF!</definedName>
    <definedName name="MaxAge">[48]Assump2yrs.!$B$7</definedName>
    <definedName name="MaxSal">[49]Assumption!$B$19</definedName>
    <definedName name="MaxSallnc">[48]Assump2yrs.!$B$10</definedName>
    <definedName name="mb">#REF!</definedName>
    <definedName name="Mba1p">#REF!</definedName>
    <definedName name="Mba3p">#REF!</definedName>
    <definedName name="Mbb3p">#REF!</definedName>
    <definedName name="MBC_D" hidden="1">#REF!</definedName>
    <definedName name="Mbn1p">#REF!</definedName>
    <definedName name="mbo" hidden="1">{#N/A,#N/A,FALSE,"COVER1.XLS ";#N/A,#N/A,FALSE,"RACT1.XLS";#N/A,#N/A,FALSE,"RACT2.XLS";#N/A,#N/A,FALSE,"ECCMP";#N/A,#N/A,FALSE,"WELDER.XLS"}</definedName>
    <definedName name="MBOหนิง" hidden="1">{#N/A,#N/A,FALSE,"COVER.XLS";#N/A,#N/A,FALSE,"RACT1.XLS";#N/A,#N/A,FALSE,"RACT2.XLS";#N/A,#N/A,FALSE,"ECCMP";#N/A,#N/A,FALSE,"WELDER.XLS"}</definedName>
    <definedName name="mc">#REF!</definedName>
    <definedName name="MCT">#REF!</definedName>
    <definedName name="me">#REF!</definedName>
    <definedName name="MENGE_TKL">#REF!</definedName>
    <definedName name="Method">#REF!</definedName>
    <definedName name="MFG_BKD_ICI">#REF!</definedName>
    <definedName name="MFG_ICI">#REF!</definedName>
    <definedName name="MFG_KSN_ICI">#REF!</definedName>
    <definedName name="MG_A">#REF!</definedName>
    <definedName name="MGH"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miii">#REF!</definedName>
    <definedName name="Minage">[66]Assumption!$C$6</definedName>
    <definedName name="MinSal">[49]Assumption!$B$18</definedName>
    <definedName name="MinSallnc">[48]Assump2yrs.!$B$9</definedName>
    <definedName name="Mis_Def">'[18]Audit samp(604010)'!$M$4</definedName>
    <definedName name="mkon" hidden="1">{#N/A,#N/A,FALSE,"17MAY";#N/A,#N/A,FALSE,"24MAY"}</definedName>
    <definedName name="mmmm">#REF!</definedName>
    <definedName name="MN">#REF!</definedName>
    <definedName name="mo" hidden="1">{#N/A,#N/A,FALSE,"COVER.XLS";#N/A,#N/A,FALSE,"RACT1.XLS";#N/A,#N/A,FALSE,"RACT2.XLS";#N/A,#N/A,FALSE,"ECCMP";#N/A,#N/A,FALSE,"WELDER.XLS"}</definedName>
    <definedName name="mon">#REF!</definedName>
    <definedName name="MONATS">#REF!</definedName>
    <definedName name="Monetary_Precision">#REF!</definedName>
    <definedName name="Mong_mat_duong_bo">#REF!</definedName>
    <definedName name="mongbang">#REF!</definedName>
    <definedName name="mongdon">#REF!</definedName>
    <definedName name="MONTH">#REF!</definedName>
    <definedName name="MONTHLY">#REF!</definedName>
    <definedName name="moo">[6]BS!$C$2:$C$575</definedName>
    <definedName name="mpfac">0.6</definedName>
    <definedName name="mqt">#REF!</definedName>
    <definedName name="MR12598SUM">#REF!</definedName>
    <definedName name="MR12598SUMSALE">#REF!</definedName>
    <definedName name="MTMAC12">#REF!</definedName>
    <definedName name="mtram">#REF!</definedName>
    <definedName name="Mu">#REF!</definedName>
    <definedName name="Mu_">#REF!</definedName>
    <definedName name="muk">{"'Model'!$A$1:$N$53"}</definedName>
    <definedName name="n">[47]Summary!$E$8</definedName>
    <definedName name="N150AR98SUM">#REF!</definedName>
    <definedName name="N150AR98SUMSALE">#REF!</definedName>
    <definedName name="n1pig">#REF!</definedName>
    <definedName name="n1pind">#REF!</definedName>
    <definedName name="n1ping">#REF!</definedName>
    <definedName name="n1pint">#REF!</definedName>
    <definedName name="Name">#REF!</definedName>
    <definedName name="Name10c">'[67]Library Procedures'!$L$113</definedName>
    <definedName name="Name1a">'[68]Library Procedures'!$K$8</definedName>
    <definedName name="Name1b">'[68]Library Procedures'!$K$9</definedName>
    <definedName name="Name1c">'[68]Library Procedures'!$K$13</definedName>
    <definedName name="Name1d">'[68]Library Procedures'!$K$18</definedName>
    <definedName name="Name1e">'[68]Library Procedures'!$K$19</definedName>
    <definedName name="Name1f">'[68]Library Procedures'!$K$20</definedName>
    <definedName name="Name1g">'[68]Library Procedures'!$K$21</definedName>
    <definedName name="Name2a">'[68]Library Procedures'!$K$29</definedName>
    <definedName name="Name2b">'[68]Library Procedures'!$K$30</definedName>
    <definedName name="Name2c">'[69]Library Procedures'!$K$33</definedName>
    <definedName name="Name3a">'[68]Library Procedures'!$K$44</definedName>
    <definedName name="Name3b">'[68]Library Procedures'!$K$45</definedName>
    <definedName name="Name3c">'[68]Library Procedures'!$K$49</definedName>
    <definedName name="Name3d">'[68]Library Procedures'!$K$54</definedName>
    <definedName name="Name3e">'[68]Library Procedures'!$K$55</definedName>
    <definedName name="Name3f">'[68]Library Procedures'!$K$56</definedName>
    <definedName name="Name3g">'[68]Library Procedures'!$K$57</definedName>
    <definedName name="Name3h">'[70]Library Procedures'!$K$65</definedName>
    <definedName name="Name3i">'[70]Library Procedures'!$K$69</definedName>
    <definedName name="Name3j">'[70]Library Procedures'!$K$73</definedName>
    <definedName name="Name3k">'[70]Library Procedures'!$K$74</definedName>
    <definedName name="Name4a">'[68]Library Procedures'!$K$69</definedName>
    <definedName name="Name4b">'[68]Library Procedures'!$K$73</definedName>
    <definedName name="Name4c">'[68]Library Procedures'!$K$77</definedName>
    <definedName name="Name4d">'[68]Library Procedures'!$K$81</definedName>
    <definedName name="Name4e">'[68]Library Procedures'!$K$85</definedName>
    <definedName name="Name4f">'[68]Library Procedures'!$K$89</definedName>
    <definedName name="Name4g">'[68]Library Procedures'!$K$93</definedName>
    <definedName name="Name5a">'[70]Library Procedures'!$K$101</definedName>
    <definedName name="Name5b">'[70]Library Procedures'!$K$105</definedName>
    <definedName name="Name5c">'[70]Library Procedures'!$K$106</definedName>
    <definedName name="Name5d">#REF!</definedName>
    <definedName name="Name5e">#REF!</definedName>
    <definedName name="Name5f">#REF!</definedName>
    <definedName name="Name5g">#REF!</definedName>
    <definedName name="Name5h">#REF!</definedName>
    <definedName name="Name6a">'[70]Library Procedures'!$K$119</definedName>
    <definedName name="Name6b">'[70]Library Procedures'!$K$120</definedName>
    <definedName name="Name6c">'[70]Library Procedures'!$K$124</definedName>
    <definedName name="Name6d">'[70]Library Procedures'!$K$125</definedName>
    <definedName name="Name6e">'[70]Library Procedures'!$K$126</definedName>
    <definedName name="Name7a">'[70]Library Procedures'!$K$139</definedName>
    <definedName name="Name7b">'[70]Library Procedures'!$K$140</definedName>
    <definedName name="Name7c">#REF!</definedName>
    <definedName name="Name8a">'[70]Library Procedures'!$K$151</definedName>
    <definedName name="Name8b">'[70]Library Procedures'!$K$152</definedName>
    <definedName name="Name8c">'[70]Library Procedures'!$K$156</definedName>
    <definedName name="Name9a">'[70]Library Procedures'!$K$167</definedName>
    <definedName name="Name9b">'[70]Library Procedures'!$K$168</definedName>
    <definedName name="NAMGB">#N/A</definedName>
    <definedName name="Nature">#REF!</definedName>
    <definedName name="navarea">#REF!</definedName>
    <definedName name="nb" hidden="1">{#N/A,#N/A,FALSE,"COVER.XLS";#N/A,#N/A,FALSE,"RACT1.XLS";#N/A,#N/A,FALSE,"RACT2.XLS";#N/A,#N/A,FALSE,"ECCMP";#N/A,#N/A,FALSE,"WELDER.XLS"}</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Temp">'[43]Schedule 10 Page 1'!$A$47</definedName>
    <definedName name="NCTemp2">'[43]Schedule 10 Page 2 '!$A$29</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tAssetsValueperunit">'[2]Asset &amp; Liability'!$E$50+'[2]Asset &amp; Liability'!$E$50</definedName>
    <definedName name="netto">#REF!</definedName>
    <definedName name="NEW">#REF!</definedName>
    <definedName name="NewSal">#REF!</definedName>
    <definedName name="NewsPaperEng">[32]Newspaper!#REF!</definedName>
    <definedName name="NewsTitle">[32]Newspaper!#REF!</definedName>
    <definedName name="NewsTitle2">[32]Newspaper!#REF!</definedName>
    <definedName name="NGAØY">#REF!</definedName>
    <definedName name="ngau">#REF!</definedName>
    <definedName name="NH">#REF!</definedName>
    <definedName name="NHAP">#REF!</definedName>
    <definedName name="NHAPL">#REF!</definedName>
    <definedName name="NHAPT">#REF!</definedName>
    <definedName name="nhn">#REF!</definedName>
    <definedName name="NHot">#REF!</definedName>
    <definedName name="nhua">#REF!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E">#REF!</definedName>
    <definedName name="Ninety_From">#REF!</definedName>
    <definedName name="Ninety_To">#REF!</definedName>
    <definedName name="ning"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ning1p">#REF!</definedName>
    <definedName name="ningnc1p">#REF!</definedName>
    <definedName name="ningvl1p">#REF!</definedName>
    <definedName name="ninhson">{"'Sheet1'!$L$16"}</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nc3p">#REF!</definedName>
    <definedName name="nnvl3p">#REF!</definedName>
    <definedName name="No">#REF!</definedName>
    <definedName name="nodfj" hidden="1">{#N/A,#N/A,FALSE,"consu_cover";#N/A,#N/A,FALSE,"consu_strategy";#N/A,#N/A,FALSE,"consu_flow";#N/A,#N/A,FALSE,"Summary_reqmt";#N/A,#N/A,FALSE,"field_ppg";#N/A,#N/A,FALSE,"ppg_shop";#N/A,#N/A,FALSE,"strl";#N/A,#N/A,FALSE,"tankages";#N/A,#N/A,FALSE,"gases"}</definedName>
    <definedName name="non" hidden="1">{#N/A,#N/A,FALSE,"COVER.XLS";#N/A,#N/A,FALSE,"RACT1.XLS";#N/A,#N/A,FALSE,"RACT2.XLS";#N/A,#N/A,FALSE,"ECCMP";#N/A,#N/A,FALSE,"WELDER.XLS"}</definedName>
    <definedName name="nony"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oo">#REF!</definedName>
    <definedName name="NoofUnit">[32]Newspaper!#REF!</definedName>
    <definedName name="NoOfUnits">#REF!</definedName>
    <definedName name="noom08"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otes_payable">[17]Scoping!$G$31</definedName>
    <definedName name="noy" hidden="1">{#N/A,#N/A,FALSE,"COVER1.XLS ";#N/A,#N/A,FALSE,"RACT1.XLS";#N/A,#N/A,FALSE,"RACT2.XLS";#N/A,#N/A,FALSE,"ECCMP";#N/A,#N/A,FALSE,"WELDER.XLS"}</definedName>
    <definedName name="Nq">#REF!</definedName>
    <definedName name="nra">[47]Projection!$J$3</definedName>
    <definedName name="NSProjectionMethodIndex">'[71]Non-Statistical Sampling Master'!$C$63</definedName>
    <definedName name="NSR">'[72]Non-Statistical Sampling Master'!$C$50:$C$53</definedName>
    <definedName name="NSRequiredLevelOfEvidenceItems">'[71]Non-Statistical Sampling Master'!$C$50:$C$53</definedName>
    <definedName name="NSTargetedTestingItems">'[73]Two Step Revenue Testing Master'!$E$47</definedName>
    <definedName name="nu">'[74]ม.ค.51'!#REF!</definedName>
    <definedName name="NUM_DOCS">#REF!</definedName>
    <definedName name="Number_of_Items_Actually_Tested">#REF!</definedName>
    <definedName name="Number_of_Payments">MATCH(0.01,End_Bal,-1)+1</definedName>
    <definedName name="nung" hidden="1">{#N/A,#N/A,FALSE,"COVER.XLS";#N/A,#N/A,FALSE,"RACT1.XLS";#N/A,#N/A,FALSE,"RACT2.XLS";#N/A,#N/A,FALSE,"ECCMP";#N/A,#N/A,FALSE,"WELDER.XLS"}</definedName>
    <definedName name="nv">#REF!</definedName>
    <definedName name="NvsASD">"V1997-09-27"</definedName>
    <definedName name="NvsAutoDrillOk">"VN"</definedName>
    <definedName name="NvsElapsedTime">0.000334374999511056</definedName>
    <definedName name="NvsEndTime">35768.721602662</definedName>
    <definedName name="NvsInstSpec">"%,FBUSINESS_UNIT,TBSLA,NVXXAAA"</definedName>
    <definedName name="NvsLayoutType">"M2"</definedName>
    <definedName name="NvsNplSpec">"%,X,RNT.ACCOUNT.,CZF.."</definedName>
    <definedName name="NvsPanelEffdt">"V1997-06-28"</definedName>
    <definedName name="NvsPanelSetid">"VGECS"</definedName>
    <definedName name="NvsReqBU">"VADMBBB"</definedName>
    <definedName name="NvsReqBUOnly">"VN"</definedName>
    <definedName name="NvsTransLed">"VN"</definedName>
    <definedName name="NvsTreeASD">"V1997-09-27"</definedName>
    <definedName name="NvsValTbl.ACCOUNT">"GL_ACCOUNT_TBL"</definedName>
    <definedName name="NvsValTbl.BASE_CURRENCY">"CURRENCY_CD_TBL"</definedName>
    <definedName name="NvsValTbl.BUSINESS_UNIT">"BUS_UNIT_TBL_GL"</definedName>
    <definedName name="NvsValTbl.CURRENCY_CD">"CURRENCY_CD_TBL"</definedName>
    <definedName name="NvsValTbl.LEGAL_ENTITY">"LEGAL_ENT_TBL"</definedName>
    <definedName name="NvsValTbl.MB_ACC_SUBAC">"MB_ACCSUBAC_DTL"</definedName>
    <definedName name="NvsValTbl.MB_ACRONYM_TYPE">"XLATTABLE"</definedName>
    <definedName name="NvsValTbl.MB_ACRONYM_VALUE">"MB_ACRONYM_TBL"</definedName>
    <definedName name="NvsValTbl.MB_SUBAC_CFLD">"MB_SUBAC_TBL"</definedName>
    <definedName name="nzd">#REF!</definedName>
    <definedName name="O">#REF!</definedName>
    <definedName name="OB">#REF!</definedName>
    <definedName name="oip">[75]BS!$A$2:$A$706</definedName>
    <definedName name="ol" hidden="1">{#N/A,#N/A,FALSE,"COVER.XLS";#N/A,#N/A,FALSE,"RACT1.XLS";#N/A,#N/A,FALSE,"RACT2.XLS";#N/A,#N/A,FALSE,"ECCMP";#N/A,#N/A,FALSE,"WELDER.XLS"}</definedName>
    <definedName name="olj">{"'Eng (page2)'!$A$1:$D$52"}</definedName>
    <definedName name="oll" hidden="1">{#N/A,#N/A,FALSE,"COVER.XLS";#N/A,#N/A,FALSE,"RACT1.XLS";#N/A,#N/A,FALSE,"RACT2.XLS";#N/A,#N/A,FALSE,"ECCMP";#N/A,#N/A,FALSE,"WELDER.XLS"}</definedName>
    <definedName name="OnCurrPd">#REF!</definedName>
    <definedName name="ONE">#REF!</definedName>
    <definedName name="OnFormulaCell">#REF!</definedName>
    <definedName name="OnFormulaStart">#REF!</definedName>
    <definedName name="ong">#REF!</definedName>
    <definedName name="OnlineAUD">#REF!</definedName>
    <definedName name="OnlinePd">#REF!</definedName>
    <definedName name="OnLTFormula">#REF!</definedName>
    <definedName name="OnSTotal">#REF!</definedName>
    <definedName name="OO">#REF!</definedName>
    <definedName name="opeak">10.5</definedName>
    <definedName name="OQLIB">"QUSRSYS"</definedName>
    <definedName name="OQNAM">"SYDCUSTM2"</definedName>
    <definedName name="Or">OFFSET('[14]ABP1 input &amp; output for account'!$A$4,0,0,COUNTA('[14]ABP1 input &amp; output for account'!$A$1:$A$65536),1)</definedName>
    <definedName name="OrderTable" hidden="1">#REF!</definedName>
    <definedName name="Org">OFFSET('[14]ABP1 Invoice'!$A$80,0,0,COUNTA('[14]ABP1 Invoice'!$A$1:$A$65536),1)</definedName>
    <definedName name="Orgg">OFFSET(#REF!,0,0,COUNTA(#REF!),1)</definedName>
    <definedName name="Orgggg">OFFSET(#REF!,0,0,COUNTA(#REF!),1)</definedName>
    <definedName name="Origi">OFFSET('[14]ABP1 Invoice'!#REF!,0,0,COUNTA('[14]ABP1 Invoice'!$U$1:$U$65536),1)</definedName>
    <definedName name="Originaltest">OFFSET('[14]ABP1 Invoice'!#REF!,0,0,COUNTA('[14]ABP1 Invoice'!$V$1:$V$65536),1)</definedName>
    <definedName name="OS.Chg">25</definedName>
    <definedName name="osidhfo">#REF!</definedName>
    <definedName name="OTHER">#REF!</definedName>
    <definedName name="other_expenses">#REF!</definedName>
    <definedName name="other_liabil">#REF!</definedName>
    <definedName name="OTRY">#REF!</definedName>
    <definedName name="OTRY1">#REF!</definedName>
    <definedName name="OUTOUT">#REF!</definedName>
    <definedName name="OUTPUTDATA">#REF!</definedName>
    <definedName name="OUTPUTDATER">#REF!</definedName>
    <definedName name="OUTPUTKEY">#REF!</definedName>
    <definedName name="OUTSIDE_COUNTRY">IF('[76]D-02&amp;D-03'!XFD1&lt;&gt;0,'[76]D-02&amp;D-03'!B1-'[76]D-02&amp;D-03'!XFD1,"")</definedName>
    <definedName name="OUTSIDE_USD">IF(ISTEXT('[76]D-02&amp;D-03'!XFA1),"",IF('[76]D-02&amp;D-03'!XFA1&lt;&gt;0,'[76]D-02&amp;D-03'!XFA1*'[76]D-02&amp;D-03'!$F1,""))</definedName>
    <definedName name="oxy">#REF!</definedName>
    <definedName name="P">#N/A</definedName>
    <definedName name="P_1">#N/A</definedName>
    <definedName name="P_2">#N/A</definedName>
    <definedName name="P_Ch_Amata_u33kV">'[21]Tariff&amp;Common Input'!#REF!</definedName>
    <definedName name="P_Ch_Amata_u69kV">'[21]Tariff&amp;Common Input'!#REF!</definedName>
    <definedName name="P_Ch_In_69kV_Op2">'[21]Tariff&amp;Common Input'!#REF!</definedName>
    <definedName name="P_Ch_Intrup_Rate_u33kV_case2">'[21]Tariff&amp;Common Input'!#REF!</definedName>
    <definedName name="P_Ch_normal_u33kV">'[21]Tariff&amp;Common Input'!#REF!</definedName>
    <definedName name="P_Ch_Normal_u69kV">'[21]Tariff&amp;Common Input'!#REF!</definedName>
    <definedName name="P1_to_11_93">#REF!</definedName>
    <definedName name="P1_to_12_93">#REF!</definedName>
    <definedName name="P10FY94">#REF!</definedName>
    <definedName name="P11FY94">#REF!</definedName>
    <definedName name="P12FY94">#REF!</definedName>
    <definedName name="P150MR98SUM">#REF!</definedName>
    <definedName name="P150MR98SUMSALE">#REF!</definedName>
    <definedName name="P1FY95">#REF!</definedName>
    <definedName name="P2FY95">#REF!</definedName>
    <definedName name="P3FY95">#REF!</definedName>
    <definedName name="P4FY95">#REF!</definedName>
    <definedName name="P5A98SUM">#REF!</definedName>
    <definedName name="P5A98SUMSALE">#REF!</definedName>
    <definedName name="P5AD98SUM">#REF!</definedName>
    <definedName name="P5AD98SUMSALE">#REF!</definedName>
    <definedName name="P5FY95">#REF!</definedName>
    <definedName name="P6A98SUM">#REF!</definedName>
    <definedName name="P6A98SUMSALE">#REF!</definedName>
    <definedName name="P6B98SUM">#REF!</definedName>
    <definedName name="P6B98SUMSALE">#REF!</definedName>
    <definedName name="P6FY94">#REF!</definedName>
    <definedName name="P7FY94">#REF!</definedName>
    <definedName name="P8FY94">#REF!</definedName>
    <definedName name="P9FY94">#REF!</definedName>
    <definedName name="PA">#REF!</definedName>
    <definedName name="page1">#REF!</definedName>
    <definedName name="page2">#REF!</definedName>
    <definedName name="paiboon"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panen">#REF!</definedName>
    <definedName name="pang">#REF!</definedName>
    <definedName name="PARAMS">#REF!</definedName>
    <definedName name="PARTNERS_INITIALS">#REF!</definedName>
    <definedName name="payable"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Payables">[17]Scoping!$G$29</definedName>
    <definedName name="Payment_Date">DATE(YEAR(Loan_Start),MONTH(Loan_Start)+Payment_Number,DAY(Loan_Start))</definedName>
    <definedName name="PB">#REF!</definedName>
    <definedName name="PBO_Term">[77]Active!#REF!</definedName>
    <definedName name="PCDAT">"02/03/2006"</definedName>
    <definedName name="PCDT2">"20060302"</definedName>
    <definedName name="PChe">#REF!</definedName>
    <definedName name="PCTIM">"10:04:35"</definedName>
    <definedName name="Pd">#REF!</definedName>
    <definedName name="PDP">#REF!</definedName>
    <definedName name="peak">13.5</definedName>
    <definedName name="Peak_SOxy">#REF!</definedName>
    <definedName name="PELLET">#REF!</definedName>
    <definedName name="Peri">#REF!</definedName>
    <definedName name="Period">[78]BS!$C$2</definedName>
    <definedName name="Period_1">#REF!</definedName>
    <definedName name="Period_10">#REF!</definedName>
    <definedName name="Period_11">#REF!</definedName>
    <definedName name="Period_12">#REF!</definedName>
    <definedName name="Period_13">#REF!</definedName>
    <definedName name="Period_2">#REF!</definedName>
    <definedName name="Period_3">#REF!</definedName>
    <definedName name="Period_4">#REF!</definedName>
    <definedName name="Period_5">#REF!</definedName>
    <definedName name="Period_6">#REF!</definedName>
    <definedName name="Period_7">#REF!</definedName>
    <definedName name="Period_8">#REF!</definedName>
    <definedName name="Period_9">#REF!</definedName>
    <definedName name="PERIODF">#REF!</definedName>
    <definedName name="PERIODS">[79]BSLA!$L$1:$L$85</definedName>
    <definedName name="PeriodsInYear">#REF!</definedName>
    <definedName name="Perm">'[43]Schedule 10 Page 1'!$A$19</definedName>
    <definedName name="pgia">#REF!</definedName>
    <definedName name="phaidung">#REF!</definedName>
    <definedName name="PHAN_DIEN_DZ0.4KV">#REF!</definedName>
    <definedName name="PHAN_DIEN_TBA">#REF!</definedName>
    <definedName name="PHAN_MUA_SAM_DZ0.4KV">#REF!</definedName>
    <definedName name="Phone">#REF!</definedName>
    <definedName name="phu_luc_vua">#REF!</definedName>
    <definedName name="pi" hidden="1">{#N/A,#N/A,FALSE,"COVER.XLS";#N/A,#N/A,FALSE,"RACT1.XLS";#N/A,#N/A,FALSE,"RACT2.XLS";#N/A,#N/A,FALSE,"ECCMP";#N/A,#N/A,FALSE,"WELDER.XLS"}</definedName>
    <definedName name="PIE">'[73]Two Step Revenue Testing Master'!$C$87</definedName>
    <definedName name="pik" hidden="1">{#N/A,#N/A,FALSE,"COVER1.XLS ";#N/A,#N/A,FALSE,"RACT1.XLS";#N/A,#N/A,FALSE,"RACT2.XLS";#N/A,#N/A,FALSE,"ECCMP";#N/A,#N/A,FALSE,"WELDER.XLS"}</definedName>
    <definedName name="pikka" hidden="1">{#N/A,#N/A,FALSE,"COVER.XLS";#N/A,#N/A,FALSE,"RACT1.XLS";#N/A,#N/A,FALSE,"RACT2.XLS";#N/A,#N/A,FALSE,"ECCMP";#N/A,#N/A,FALSE,"WELDER.XLS"}</definedName>
    <definedName name="pikkaa" hidden="1">{#N/A,#N/A,FALSE,"COVER1.XLS ";#N/A,#N/A,FALSE,"RACT1.XLS";#N/A,#N/A,FALSE,"RACT2.XLS";#N/A,#N/A,FALSE,"ECCMP";#N/A,#N/A,FALSE,"WELDER.XLS"}</definedName>
    <definedName name="pikkan" hidden="1">{#N/A,#N/A,FALSE,"COVER.XLS";#N/A,#N/A,FALSE,"RACT1.XLS";#N/A,#N/A,FALSE,"RACT2.XLS";#N/A,#N/A,FALSE,"ECCMP";#N/A,#N/A,FALSE,"WELDER.XLS"}</definedName>
    <definedName name="pikkk" hidden="1">{#N/A,#N/A,FALSE,"COVER1.XLS ";#N/A,#N/A,FALSE,"RACT1.XLS";#N/A,#N/A,FALSE,"RACT2.XLS";#N/A,#N/A,FALSE,"ECCMP";#N/A,#N/A,FALSE,"WELDER.XLS"}</definedName>
    <definedName name="pikkom" hidden="1">{#N/A,#N/A,FALSE,"COVER1.XLS ";#N/A,#N/A,FALSE,"RACT1.XLS";#N/A,#N/A,FALSE,"RACT2.XLS";#N/A,#N/A,FALSE,"ECCMP";#N/A,#N/A,FALSE,"WELDER.XLS"}</definedName>
    <definedName name="pikkon" hidden="1">{#N/A,#N/A,FALSE,"COVER1.XLS ";#N/A,#N/A,FALSE,"RACT1.XLS";#N/A,#N/A,FALSE,"RACT2.XLS";#N/A,#N/A,FALSE,"ECCMP";#N/A,#N/A,FALSE,"WELDER.XLS"}</definedName>
    <definedName name="pikkuu" hidden="1">{#N/A,#N/A,FALSE,"COVER1.XLS ";#N/A,#N/A,FALSE,"RACT1.XLS";#N/A,#N/A,FALSE,"RACT2.XLS";#N/A,#N/A,FALSE,"ECCMP";#N/A,#N/A,FALSE,"WELDER.XLS"}</definedName>
    <definedName name="pikky" hidden="1">{#N/A,#N/A,FALSE,"COVER1.XLS ";#N/A,#N/A,FALSE,"RACT1.XLS";#N/A,#N/A,FALSE,"RACT2.XLS";#N/A,#N/A,FALSE,"ECCMP";#N/A,#N/A,FALSE,"WELDER.XLS"}</definedName>
    <definedName name="pikmomm" hidden="1">{#N/A,#N/A,FALSE,"COVER1.XLS ";#N/A,#N/A,FALSE,"RACT1.XLS";#N/A,#N/A,FALSE,"RACT2.XLS";#N/A,#N/A,FALSE,"ECCMP";#N/A,#N/A,FALSE,"WELDER.XLS"}</definedName>
    <definedName name="pikmon" hidden="1">{#N/A,#N/A,FALSE,"COVER1.XLS ";#N/A,#N/A,FALSE,"RACT1.XLS";#N/A,#N/A,FALSE,"RACT2.XLS";#N/A,#N/A,FALSE,"ECCMP";#N/A,#N/A,FALSE,"WELDER.XLS"}</definedName>
    <definedName name="pikpa"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pikpam" hidden="1">{#N/A,#N/A,FALSE,"COVER1.XLS ";#N/A,#N/A,FALSE,"RACT1.XLS";#N/A,#N/A,FALSE,"RACT2.XLS";#N/A,#N/A,FALSE,"ECCMP";#N/A,#N/A,FALSE,"WELDER.XLS"}</definedName>
    <definedName name="PileSize">#REF!</definedName>
    <definedName name="PileType">#REF!</definedName>
    <definedName name="PIN">#REF!</definedName>
    <definedName name="PIP">BlankMacro1</definedName>
    <definedName name="PIPE2">BlankMacro1</definedName>
    <definedName name="piu" hidden="1">{#N/A,#N/A,FALSE,"COVER.XLS";#N/A,#N/A,FALSE,"RACT1.XLS";#N/A,#N/A,FALSE,"RACT2.XLS";#N/A,#N/A,FALSE,"ECCMP";#N/A,#N/A,FALSE,"WELDER.XLS"}</definedName>
    <definedName name="PIVOT">#REF!</definedName>
    <definedName name="PK">#REF!</definedName>
    <definedName name="PL">#REF!</definedName>
    <definedName name="PL_BKD_ICI">#REF!</definedName>
    <definedName name="PL_FORECAST">#REF!</definedName>
    <definedName name="PL_ICI">#REF!</definedName>
    <definedName name="PL_KSN_ICI">#REF!</definedName>
    <definedName name="PL_OUTSOURCE_ICI">#REF!</definedName>
    <definedName name="PL_RANGE">#REF!</definedName>
    <definedName name="PL_YEAR">#REF!</definedName>
    <definedName name="pl020.0201">#REF!</definedName>
    <definedName name="PLA">#REF!</definedName>
    <definedName name="plan1">[19]Summary!$E$26</definedName>
    <definedName name="plan2">[19]Summary!$F$26</definedName>
    <definedName name="PLANT">#REF!</definedName>
    <definedName name="plh">#REF!</definedName>
    <definedName name="PM">#REF!</definedName>
    <definedName name="po">{"'Eng (page2)'!$A$1:$D$52"}</definedName>
    <definedName name="pom" hidden="1">#REF!</definedName>
    <definedName name="pop">#REF!</definedName>
    <definedName name="Pop_AC">'[18]Audit samp(604010)'!$C$17</definedName>
    <definedName name="Pop_Acc_Comp">#REF!</definedName>
    <definedName name="Pop_Def">'[18]Audit samp(604010)'!$B$13</definedName>
    <definedName name="Pop_Imm_Def">#REF!</definedName>
    <definedName name="Pop_Imm_It">#REF!</definedName>
    <definedName name="Pop_Imm_T">'[18]Audit samp(604010)'!$F$27</definedName>
    <definedName name="Pop_Samp_It">'[18]Audit samp(604010)'!$D$28</definedName>
    <definedName name="Pop_Samp_T">#REF!</definedName>
    <definedName name="Pop_Sig_Def">#REF!</definedName>
    <definedName name="Pop_Sig_It">#REF!</definedName>
    <definedName name="Pop_Sig_T">'[18]Audit samp(604010)'!$F$26</definedName>
    <definedName name="Pop_SU">'[18]Audit samp(604010)'!$C$21</definedName>
    <definedName name="popo">[6]BS!$C$2:$C$575</definedName>
    <definedName name="popy">#REF!</definedName>
    <definedName name="PortDate">#REF!</definedName>
    <definedName name="PortName">#REF!</definedName>
    <definedName name="power">OFFSET('[80]ABP1 input &amp; output for account'!#REF!,0,0,COUNTA('[80]ABP1 input &amp; output for account'!#REF!),1)</definedName>
    <definedName name="PP_Ch_Amata_u33kV">'[21]Tariff&amp;Common Input'!#REF!</definedName>
    <definedName name="PP_Ch_Amata_u69kV">'[21]Tariff&amp;Common Input'!#REF!</definedName>
    <definedName name="PP_Ch_normal_u33kV">'[21]Tariff&amp;Common Input'!#REF!</definedName>
    <definedName name="PP_Ch_Normal_u69kV">'[21]Tariff&amp;Common Input'!#REF!</definedName>
    <definedName name="PPE">[17]Scoping!$G$24</definedName>
    <definedName name="PPP">BlankMacro1</definedName>
    <definedName name="PRDump">#REF!</definedName>
    <definedName name="Predict_Depre1">#REF!</definedName>
    <definedName name="PRICE">#REF!</definedName>
    <definedName name="PRICE1">#REF!</definedName>
    <definedName name="print">#REF!</definedName>
    <definedName name="_xlnm.Print_Area" localSheetId="0">'Economic Data'!$A$1:$L$246</definedName>
    <definedName name="_xlnm.Print_Area" localSheetId="1">'Environmental Data'!$A$1:$L$156</definedName>
    <definedName name="_xlnm.Print_Area" localSheetId="2">'Social Data'!$A$1:$L$250</definedName>
    <definedName name="_xlnm.Print_Area">#REF!</definedName>
    <definedName name="Print_Area_MI">#REF!</definedName>
    <definedName name="Print_Area_Reset">OFFSET(Full_Print,0,0,Last_Row)</definedName>
    <definedName name="_xlnm.Print_Titles">#REF!</definedName>
    <definedName name="Print_Titles_MI">#REF!</definedName>
    <definedName name="Print1">#REF!</definedName>
    <definedName name="Print2">#REF!</definedName>
    <definedName name="PRINTA">#REF!</definedName>
    <definedName name="PrintArea">#REF!</definedName>
    <definedName name="PRINTB">#REF!</definedName>
    <definedName name="PRINTC">#REF!</definedName>
    <definedName name="PRIOR">" 5"</definedName>
    <definedName name="PRJE1">{"'Eng (page2)'!$A$1:$D$52"}</definedName>
    <definedName name="prod_variance">'[81]Selling and Admins (DONE)'!$A$1:$O$117</definedName>
    <definedName name="ProdForm" hidden="1">#REF!</definedName>
    <definedName name="Product" hidden="1">#REF!</definedName>
    <definedName name="Proj_Meth">#REF!</definedName>
    <definedName name="ProjectName">#REF!</definedName>
    <definedName name="projecttitle">#REF!</definedName>
    <definedName name="PROPOSAL">#REF!</definedName>
    <definedName name="PSCO">#REF!</definedName>
    <definedName name="PSNO">#REF!</definedName>
    <definedName name="pt">#REF!</definedName>
    <definedName name="PT_Duong">#REF!</definedName>
    <definedName name="ptdg">#REF!</definedName>
    <definedName name="PTDG_cau">#REF!</definedName>
    <definedName name="ptdg_cong">#REF!</definedName>
    <definedName name="PTDG_DCV">#REF!</definedName>
    <definedName name="ptdg_duong">#REF!</definedName>
    <definedName name="PTVT_B">#REF!</definedName>
    <definedName name="Pu">#REF!</definedName>
    <definedName name="pukpik" hidden="1">{#N/A,#N/A,FALSE,"Pipg_cover";#N/A,#N/A,FALSE,"Pipe-mat";#N/A,#N/A,FALSE,"piplqd";#N/A,#N/A,FALSE,"planload";#N/A,#N/A,FALSE,"pipload";#N/A,#N/A,FALSE,"cumic";#N/A,#N/A,FALSE,"cumliq";#N/A,#N/A,FALSE,2.50507400408704E-76;#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pw">#REF!</definedName>
    <definedName name="q">#N/A</definedName>
    <definedName name="Q1FY94">#REF!</definedName>
    <definedName name="Q2_c_wk">#REF!</definedName>
    <definedName name="Q2FY94">#REF!</definedName>
    <definedName name="Q3FY94">#REF!</definedName>
    <definedName name="Q4FY94">#REF!</definedName>
    <definedName name="qe" hidden="1">{#N/A,#N/A,FALSE,"COVER.XLS";#N/A,#N/A,FALSE,"RACT1.XLS";#N/A,#N/A,FALSE,"RACT2.XLS";#N/A,#N/A,FALSE,"ECCMP";#N/A,#N/A,FALSE,"WELDER.XLS"}</definedName>
    <definedName name="qh">#REF!</definedName>
    <definedName name="qq">{"'Eng (page2)'!$A$1:$D$52"}</definedName>
    <definedName name="qqq" hidden="1">{#N/A,#N/A,FALSE,"Capacity"}</definedName>
    <definedName name="qqqq">{"'Eng (page2)'!$A$1:$D$52"}</definedName>
    <definedName name="qqqqqqqqqqqqqqqqqqqqq"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qqw">#N/A</definedName>
    <definedName name="qr" hidden="1">{#N/A,#N/A,FALSE,"str_title";#N/A,#N/A,FALSE,"SUM";#N/A,#N/A,FALSE,"Scope";#N/A,#N/A,FALSE,"PIE-Jn";#N/A,#N/A,FALSE,"PIE-Jn_Hz";#N/A,#N/A,FALSE,"Liq_Plan";#N/A,#N/A,FALSE,"S_Curve";#N/A,#N/A,FALSE,"Liq_Prof";#N/A,#N/A,FALSE,"Man_Pwr";#N/A,#N/A,FALSE,"Man_Prof"}</definedName>
    <definedName name="QS_A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qt" hidden="1">{#N/A,#N/A,FALSE,"COVER1.XLS ";#N/A,#N/A,FALSE,"RACT1.XLS";#N/A,#N/A,FALSE,"RACT2.XLS";#N/A,#N/A,FALSE,"ECCMP";#N/A,#N/A,FALSE,"WELDER.XLS"}</definedName>
    <definedName name="qt010.0111">#REF!</definedName>
    <definedName name="qt010.0112">#REF!</definedName>
    <definedName name="qt010.0113">#REF!</definedName>
    <definedName name="qt010.0114">#REF!</definedName>
    <definedName name="qt010.0121">#REF!</definedName>
    <definedName name="qt010.0122">#REF!</definedName>
    <definedName name="qt010.0123">#REF!</definedName>
    <definedName name="qt010.0124">#REF!</definedName>
    <definedName name="qt010.0201">#REF!</definedName>
    <definedName name="qt010.0202">#REF!</definedName>
    <definedName name="qt010.0203">#REF!</definedName>
    <definedName name="qt010.0204">#REF!</definedName>
    <definedName name="qt010.0301">#REF!</definedName>
    <definedName name="qt010.0302">#REF!</definedName>
    <definedName name="qt020.0101">#REF!</definedName>
    <definedName name="qt020.0102">#REF!</definedName>
    <definedName name="qt020.0103">#REF!</definedName>
    <definedName name="qt020.0104">#REF!</definedName>
    <definedName name="qt020.0201">#REF!</definedName>
    <definedName name="qt020.0301">#REF!</definedName>
    <definedName name="qt020.0302">#REF!</definedName>
    <definedName name="qt020.0303">#REF!</definedName>
    <definedName name="qt020.0304">#REF!</definedName>
    <definedName name="qt020.0321">#REF!</definedName>
    <definedName name="qt020.0322">#REF!</definedName>
    <definedName name="qt020.0323">#REF!</definedName>
    <definedName name="qt020.0324">#REF!</definedName>
    <definedName name="qt020.0401">#REF!</definedName>
    <definedName name="qt020.0402">#REF!</definedName>
    <definedName name="qt020.0403">#REF!</definedName>
    <definedName name="qt020.0404">#REF!</definedName>
    <definedName name="qt020.050">#REF!</definedName>
    <definedName name="qt020.0601">#REF!</definedName>
    <definedName name="qt020.0602">#REF!</definedName>
    <definedName name="qt020.0701">#REF!</definedName>
    <definedName name="qt020.0702">#REF!</definedName>
    <definedName name="qt020.0703">#REF!</definedName>
    <definedName name="qt020.0704">#REF!</definedName>
    <definedName name="qt020.0801">#REF!</definedName>
    <definedName name="qt020.0802">#REF!</definedName>
    <definedName name="qt020.0803">#REF!</definedName>
    <definedName name="qt020.0804.">#REF!</definedName>
    <definedName name="qt030.0101">#REF!</definedName>
    <definedName name="qt030.0102">#REF!</definedName>
    <definedName name="qt030.0103">#REF!</definedName>
    <definedName name="qt030.0201">#REF!</definedName>
    <definedName name="qt030.0202">#REF!</definedName>
    <definedName name="qt030.0203">#REF!</definedName>
    <definedName name="qt030.0301">#REF!</definedName>
    <definedName name="qt030.0302">#REF!</definedName>
    <definedName name="qt030.0303">#REF!</definedName>
    <definedName name="qt030.0304">#REF!</definedName>
    <definedName name="qt030.0401">#REF!</definedName>
    <definedName name="qt030.0402">#REF!</definedName>
    <definedName name="qt030.0403">#REF!</definedName>
    <definedName name="qt030.0501">#REF!</definedName>
    <definedName name="qt030.0502">#REF!</definedName>
    <definedName name="qt030.0503">#REF!</definedName>
    <definedName name="qt030.0601">#REF!</definedName>
    <definedName name="qt030.0602">#REF!</definedName>
    <definedName name="qt030.0603">#REF!</definedName>
    <definedName name="qt030.0701">#REF!</definedName>
    <definedName name="qt030.0702">#REF!</definedName>
    <definedName name="qt030.0703">#REF!</definedName>
    <definedName name="qt202.0201">#REF!</definedName>
    <definedName name="qtd">#REF!</definedName>
    <definedName name="qu">#REF!</definedName>
    <definedName name="QUANTITIES">#REF!</definedName>
    <definedName name="quantity">#REF!</definedName>
    <definedName name="Query3">#REF!</definedName>
    <definedName name="qw">{"'Eng (page2)'!$A$1:$D$52"}</definedName>
    <definedName name="qwe" hidden="1">{#N/A,#N/A,FALSE,"COVER1.XLS ";#N/A,#N/A,FALSE,"RACT1.XLS";#N/A,#N/A,FALSE,"RACT2.XLS";#N/A,#N/A,FALSE,"ECCMP";#N/A,#N/A,FALSE,"WELDER.XLS"}</definedName>
    <definedName name="qx_table">[47]Table!$A$4:$G$103</definedName>
    <definedName name="qy" hidden="1">{#N/A,#N/A,FALSE,"COVER1.XLS ";#N/A,#N/A,FALSE,"RACT1.XLS";#N/A,#N/A,FALSE,"RACT2.XLS";#N/A,#N/A,FALSE,"ECCMP";#N/A,#N/A,FALSE,"WELDER.XLS"}</definedName>
    <definedName name="R_Factor">#REF!</definedName>
    <definedName name="ra11p">#REF!</definedName>
    <definedName name="ra13p">#REF!</definedName>
    <definedName name="Rahla">#REF!</definedName>
    <definedName name="ra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ANDO">#REF!</definedName>
    <definedName name="RANDU">#REF!</definedName>
    <definedName name="range1">#REF!</definedName>
    <definedName name="range2">#REF!</definedName>
    <definedName name="RawAgencyPrice">#REF!</definedName>
    <definedName name="RB_Table1">[47]Table!$AF$4:$AH$14</definedName>
    <definedName name="RBData">#REF!</definedName>
    <definedName name="RCArea" hidden="1">#REF!</definedName>
    <definedName name="RDFEEH6B">#REF!</definedName>
    <definedName name="RDVers">"2.10a"</definedName>
    <definedName name="re" hidden="1">{#N/A,#N/A,FALSE,"COVER1.XLS ";#N/A,#N/A,FALSE,"RACT1.XLS";#N/A,#N/A,FALSE,"RACT2.XLS";#N/A,#N/A,FALSE,"ECCMP";#N/A,#N/A,FALSE,"WELDER.XLS"}</definedName>
    <definedName name="REC6RD">#REF!</definedName>
    <definedName name="Receivables">[17]Scoping!$G$21</definedName>
    <definedName name="RECORD">#REF!</definedName>
    <definedName name="RECOUT">#N/A</definedName>
    <definedName name="RefCCApp3">#REF!</definedName>
    <definedName name="RemarkNAV2">'[2]Standing Data'!$C$29</definedName>
    <definedName name="reo" hidden="1">{#N/A,#N/A,FALSE,"COVER.XLS";#N/A,#N/A,FALSE,"RACT1.XLS";#N/A,#N/A,FALSE,"RACT2.XLS";#N/A,#N/A,FALSE,"ECCMP";#N/A,#N/A,FALSE,"WELDER.XLS"}</definedName>
    <definedName name="REORG_BER">#REF!</definedName>
    <definedName name="Repeat.Sign">8</definedName>
    <definedName name="Report">#REF!</definedName>
    <definedName name="ReportName">#REF!</definedName>
    <definedName name="res_sum1" hidden="1">{#N/A,#N/A,FALSE,"COVER1.XLS ";#N/A,#N/A,FALSE,"RACT1.XLS";#N/A,#N/A,FALSE,"RACT2.XLS";#N/A,#N/A,FALSE,"ECCMP";#N/A,#N/A,FALSE,"WELDER.XLS"}</definedName>
    <definedName name="RESEARCHFEEH6BB">#REF!</definedName>
    <definedName name="RESEARCHFEEHABA">#REF!</definedName>
    <definedName name="Reselects">#REF!</definedName>
    <definedName name="Residual_difference">#REF!</definedName>
    <definedName name="ReturnHere">#REF!</definedName>
    <definedName name="REV_TRANS_RANGE">#REF!</definedName>
    <definedName name="Revenue">[17]Scoping!$G$33</definedName>
    <definedName name="revised" hidden="1">{#N/A,#N/A,TRUE,"Cover Memo";"Complete Sys. Estimate",#N/A,TRUE,"Change Summary";"Complete Sys. Estimate",#N/A,TRUE,"Estimate Summary";"Complete Sys. Estimate",#N/A,TRUE,"Dept. Summary";"Complete Sys. Estimate",#N/A,TRUE,"DOW Detail"}</definedName>
    <definedName name="RFP003A">#REF!</definedName>
    <definedName name="RFP003B">#REF!</definedName>
    <definedName name="RFP003C">#REF!</definedName>
    <definedName name="RFP003D">#REF!</definedName>
    <definedName name="RFP003E">#REF!</definedName>
    <definedName name="RFP003F">#REF!</definedName>
    <definedName name="rgvesrhbare" hidden="1">{#N/A,#N/A,FALSE,"COVER.XLS";#N/A,#N/A,FALSE,"RACT1.XLS";#N/A,#N/A,FALSE,"RACT2.XLS";#N/A,#N/A,FALSE,"ECCMP";#N/A,#N/A,FALSE,"WELDER.XLS"}</definedName>
    <definedName name="riovo" hidden="1">{#N/A,#N/A,FALSE,"COVER1.XLS ";#N/A,#N/A,FALSE,"RACT1.XLS";#N/A,#N/A,FALSE,"RACT2.XLS";#N/A,#N/A,FALSE,"ECCMP";#N/A,#N/A,FALSE,"WELDER.XLS"}</definedName>
    <definedName name="RiskDet">TRUE</definedName>
    <definedName name="RMCOptions">"*010000000000000"</definedName>
    <definedName name="rom">#REF!</definedName>
    <definedName name="romsp">#REF!</definedName>
    <definedName name="rong1">#REF!</definedName>
    <definedName name="rong2">#REF!</definedName>
    <definedName name="rong3">#REF!</definedName>
    <definedName name="rong4">#REF!</definedName>
    <definedName name="rong5">#REF!</definedName>
    <definedName name="rong6">#REF!</definedName>
    <definedName name="round">1</definedName>
    <definedName name="ROYAL">#N/A</definedName>
    <definedName name="Royall">[78]!ROYAL</definedName>
    <definedName name="rrr" hidden="1">{#N/A,#N/A,FALSE,"Revenue (Annual)";"Revenue _ First 5 years Quarterly",#N/A,FALSE,"Revenue (Qtr)"}</definedName>
    <definedName name="rrrr">{"'Eng (page2)'!$A$1:$D$52"}</definedName>
    <definedName name="rrrrr" hidden="1">{#N/A,#N/A,FALSE,"COVER.XLS";#N/A,#N/A,FALSE,"RACT1.XLS";#N/A,#N/A,FALSE,"RACT2.XLS";#N/A,#N/A,FALSE,"ECCMP";#N/A,#N/A,FALSE,"WELDER.XLS"}</definedName>
    <definedName name="rrrrrr"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rrrrrrrttt"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RSymbol">" /"</definedName>
    <definedName name="RTimes">16</definedName>
    <definedName name="rtrtr" hidden="1">{#N/A,#N/A,FALSE,"COVER1.XLS ";#N/A,#N/A,FALSE,"RACT1.XLS";#N/A,#N/A,FALSE,"RACT2.XLS";#N/A,#N/A,FALSE,"ECCMP";#N/A,#N/A,FALSE,"WELDER.XLS"}</definedName>
    <definedName name="rty" hidden="1">{#N/A,#N/A,FALSE,"COVER.XLS";#N/A,#N/A,FALSE,"RACT1.XLS";#N/A,#N/A,FALSE,"RACT2.XLS";#N/A,#N/A,FALSE,"ECCMP";#N/A,#N/A,FALSE,"WELDER.XLS"}</definedName>
    <definedName name="rwe" hidden="1">{#N/A,#N/A,FALSE,"COVER1.XLS ";#N/A,#N/A,FALSE,"RACT1.XLS";#N/A,#N/A,FALSE,"RACT2.XLS";#N/A,#N/A,FALSE,"ECCMP";#N/A,#N/A,FALSE,"WELDER.XLS"}</definedName>
    <definedName name="rwwrrwwr"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RYOHOKU">#REF!</definedName>
    <definedName name="s">'[18]Audit samp(604010)'!#REF!</definedName>
    <definedName name="s.">#REF!</definedName>
    <definedName name="S_Adjust">[82]Lead!#REF!</definedName>
    <definedName name="S_Adjust_Data">[22]Lead!$I$1:$I$858</definedName>
    <definedName name="S_Adjust_GT">[82]Lead!#REF!</definedName>
    <definedName name="S_AJE_Tot">[82]Lead!#REF!</definedName>
    <definedName name="S_AJE_Tot_Data">[22]Lead!$H$1:$H$858</definedName>
    <definedName name="S_AJE_Tot_GT">[82]Lead!#REF!</definedName>
    <definedName name="S_CompNum">[82]Lead!#REF!</definedName>
    <definedName name="S_CY_Beg">[82]Lead!#REF!</definedName>
    <definedName name="S_CY_Beg_Data">[22]Lead!$F$1:$F$858</definedName>
    <definedName name="S_CY_Beg_GT">[82]Lead!#REF!</definedName>
    <definedName name="S_CY_End">[82]Lead!#REF!</definedName>
    <definedName name="S_CY_End_Data">[22]Lead!$L$1:$L$858</definedName>
    <definedName name="S_CY_End_GT">[82]Lead!#REF!</definedName>
    <definedName name="S_Diff_Amt">[82]Lead!#REF!</definedName>
    <definedName name="S_Diff_Pct">[82]Lead!#REF!</definedName>
    <definedName name="S_GrpNum">[82]Lead!#REF!</definedName>
    <definedName name="S_KeyValue">[82]Lead!#REF!</definedName>
    <definedName name="S_PY_End">[82]Lead!#REF!</definedName>
    <definedName name="S_PY_End_Data">[22]Lead!$N$1:$N$858</definedName>
    <definedName name="S_PY_End_GT">[82]Lead!#REF!</definedName>
    <definedName name="S_RJE_Tot">[82]Lead!#REF!</definedName>
    <definedName name="S_RJE_Tot_Data">[22]Lead!$J$1:$J$858</definedName>
    <definedName name="S_RJE_Tot_GT">[82]Lead!#REF!</definedName>
    <definedName name="S_UMBR_1">#REF!</definedName>
    <definedName name="sA">{"'Eng (page2)'!$A$1:$D$52"}</definedName>
    <definedName name="sadfasdf" hidden="1">#REF!</definedName>
    <definedName name="safdsadsa" hidden="1">{#N/A,#N/A,FALSE,"COVER1.XLS ";#N/A,#N/A,FALSE,"RACT1.XLS";#N/A,#N/A,FALSE,"RACT2.XLS";#N/A,#N/A,FALSE,"ECCMP";#N/A,#N/A,FALSE,"WELDER.XLS"}</definedName>
    <definedName name="Sagawa">#REF!</definedName>
    <definedName name="sakf">#REF!</definedName>
    <definedName name="sal_table">[47]Table!$I$4:$K$9</definedName>
    <definedName name="Salary">#REF!</definedName>
    <definedName name="Sale">'[83]Tariff&amp;Common Input'!#REF!</definedName>
    <definedName name="SALES">#REF!</definedName>
    <definedName name="SALESPLAN">#REF!</definedName>
    <definedName name="SALESPROJ">#REF!</definedName>
    <definedName name="SALESUM07">#REF!</definedName>
    <definedName name="SALV_21">#REF!</definedName>
    <definedName name="Samp_Ass">'[18]Audit samp(604010)'!$Q$26</definedName>
    <definedName name="Samp_Calc_Sample">'[18]Audit samp(604010)'!$R$28</definedName>
    <definedName name="Samp_Calc_TM">'[18]Audit samp(604010)'!$O$20</definedName>
    <definedName name="Samp_DSS">'[18]Audit samp(604010)'!$Q$30</definedName>
    <definedName name="Samp_EM_Per">'[18]Audit samp(604010)'!$O$22</definedName>
    <definedName name="Samp_EM_T">'[18]Audit samp(604010)'!$Q$22</definedName>
    <definedName name="Samp_Factor">#REF!</definedName>
    <definedName name="Samp_Min_SS">'[18]Audit samp(604010)'!$M$27</definedName>
    <definedName name="Samp_MTM">'[18]Audit samp(604010)'!$Q$20</definedName>
    <definedName name="Samp_PM">#REF!</definedName>
    <definedName name="Samp_Pre">'[18]Audit samp(604010)'!$O$24</definedName>
    <definedName name="Samp_Pre_T">#REF!</definedName>
    <definedName name="Samp_RTB">'[18]Audit samp(604010)'!$P$13</definedName>
    <definedName name="Samp_RTB_Desc">#REF!</definedName>
    <definedName name="Samp_Sel">'[18]Audit samp(604010)'!$R$35</definedName>
    <definedName name="Samp_Small_Adj">#REF!</definedName>
    <definedName name="Samp_SS">'[18]Audit samp(604010)'!$Q$28</definedName>
    <definedName name="Samp_TM_Diff">#REF!</definedName>
    <definedName name="Samp_TM_Exp_Diff">'[18]Audit samp(604010)'!#REF!</definedName>
    <definedName name="Samp_TM_N">#REF!</definedName>
    <definedName name="Samp_TM_Y">#REF!</definedName>
    <definedName name="Sampr_Factor">#REF!</definedName>
    <definedName name="san">#REF!</definedName>
    <definedName name="SANPHAM">#REF!</definedName>
    <definedName name="sara" hidden="1">{#N/A,#N/A,TRUE,"Cover Memo";"Show Estimate",#N/A,TRUE,"Change Summary";"Show Estimate",#N/A,TRUE,"Estimate Summary";"Show Estimate",#N/A,TRUE,"Dept. Summary";"Show Estimate",#N/A,TRUE,"DOW Detail"}</definedName>
    <definedName name="scen_date2" hidden="1">34251.8466087963</definedName>
    <definedName name="scen_date3" hidden="1">34251.8467476852</definedName>
    <definedName name="scen_date4" hidden="1">34251.8470138889</definedName>
    <definedName name="scen_name2" hidden="1">"OIL PRICE"</definedName>
    <definedName name="scen_name3" hidden="1">"INVESTMENTS"</definedName>
    <definedName name="scen_name4" hidden="1">"VAR.EXPENSES"</definedName>
    <definedName name="scen_user1" hidden="1">"PLUSPETROL"</definedName>
    <definedName name="scen_user2" hidden="1">"PLUSPETROL"</definedName>
    <definedName name="scen_user3" hidden="1">"PLUSPETROL"</definedName>
    <definedName name="scen_user4" hidden="1">"PLUSPETROL"</definedName>
    <definedName name="SCH">#REF!</definedName>
    <definedName name="sd">#REF!</definedName>
    <definedName name="sdaf">#REF!</definedName>
    <definedName name="sdfg" hidden="1">{#N/A,#N/A,FALSE,"COVER.XLS";#N/A,#N/A,FALSE,"RACT1.XLS";#N/A,#N/A,FALSE,"RACT2.XLS";#N/A,#N/A,FALSE,"ECCMP";#N/A,#N/A,FALSE,"WELDER.XLS"}</definedName>
    <definedName name="SDMONG">#REF!</definedName>
    <definedName name="se">#REF!</definedName>
    <definedName name="së_giao_th_ng">#REF!</definedName>
    <definedName name="së_n_ng_nghiÖp_v__pt_n_ng_th_n">#REF!</definedName>
    <definedName name="së_thuû_s_n">#REF!</definedName>
    <definedName name="së_x_y_dùng">#REF!</definedName>
    <definedName name="SEAL">#REF!</definedName>
    <definedName name="SEAL1">#REF!</definedName>
    <definedName name="secsplit">"Chart 3"</definedName>
    <definedName name="Seite1">#REF!</definedName>
    <definedName name="Seite2">#REF!</definedName>
    <definedName name="Seite3">#REF!</definedName>
    <definedName name="sell">{"'Eng (page2)'!$A$1:$D$52"}</definedName>
    <definedName name="SEOB">#REF!</definedName>
    <definedName name="serc" hidden="1">{#N/A,#N/A,FALSE,"COVER1.XLS ";#N/A,#N/A,FALSE,"RACT1.XLS";#N/A,#N/A,FALSE,"RACT2.XLS";#N/A,#N/A,FALSE,"ECCMP";#N/A,#N/A,FALSE,"WELDER.XLS"}</definedName>
    <definedName name="Serm">OFFSET('[84]ABP1 input &amp; output for account'!#REF!,0,0,COUNTA('[84]ABP1 input &amp; output for account'!#REF!),1)</definedName>
    <definedName name="SEVEN">#REF!</definedName>
    <definedName name="sfdf">#REF!</definedName>
    <definedName name="sfwbwb">#REF!</definedName>
    <definedName name="SGD">#REF!</definedName>
    <definedName name="sgv">#REF!</definedName>
    <definedName name="SH">#REF!</definedName>
    <definedName name="Sheet1">#REF!</definedName>
    <definedName name="ship">#REF!</definedName>
    <definedName name="SHOKYAKU97">'[85]#REF'!$A$6:$H$145</definedName>
    <definedName name="shop2">#REF!</definedName>
    <definedName name="Shortterm">#REF!</definedName>
    <definedName name="show11">'[2]Net asset value'!$G$56</definedName>
    <definedName name="SHV">#REF!</definedName>
    <definedName name="SIN.bank"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SIX">#REF!</definedName>
    <definedName name="Sixty_From">#REF!</definedName>
    <definedName name="Sixty_To">#REF!</definedName>
    <definedName name="SIZE">#REF!</definedName>
    <definedName name="SL.CC">#REF!</definedName>
    <definedName name="SL_CRD">#REF!</definedName>
    <definedName name="SL_CRS">#REF!</definedName>
    <definedName name="SL_CS">#REF!</definedName>
    <definedName name="SL_DD">#REF!</definedName>
    <definedName name="slg">#REF!</definedName>
    <definedName name="slrkgo0peu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sn">#REF!</definedName>
    <definedName name="sóachua">#REF!</definedName>
    <definedName name="SOB">#REF!</definedName>
    <definedName name="soc3p">#REF!</definedName>
    <definedName name="software">{"'Eng (page2)'!$A$1:$D$52"}</definedName>
    <definedName name="Soi">#REF!</definedName>
    <definedName name="SoilType">#REF!</definedName>
    <definedName name="son">#REF!</definedName>
    <definedName name="SORT">#REF!</definedName>
    <definedName name="SORT_BER">#REF!</definedName>
    <definedName name="sp"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SPDAT">"02/03/2006"</definedName>
    <definedName name="SPDT2">"20060302"</definedName>
    <definedName name="Spec">#REF!</definedName>
    <definedName name="SpecialPrice" hidden="1">#REF!</definedName>
    <definedName name="SPECSUMMARY">#REF!</definedName>
    <definedName name="SPNAM">"QPRINT"</definedName>
    <definedName name="SPNMB">"1"</definedName>
    <definedName name="SPTIM">"095955"</definedName>
    <definedName name="SROM">#REF!</definedName>
    <definedName name="ss">{"'Eng (page2)'!$A$1:$D$52"}</definedName>
    <definedName name="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ssd" hidden="1">{#N/A,#N/A,FALSE,"COVER1.XLS ";#N/A,#N/A,FALSE,"RACT1.XLS";#N/A,#N/A,FALSE,"RACT2.XLS";#N/A,#N/A,FALSE,"ECCMP";#N/A,#N/A,FALSE,"WELDER.XLS"}</definedName>
    <definedName name="sss">#REF!</definedName>
    <definedName name="ST">#REF!</definedName>
    <definedName name="sta">0.1</definedName>
    <definedName name="stamp">{"'Eng (page2)'!$A$1:$D$52"}</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rtQuarter">'[35]Customer Data'!$F$11</definedName>
    <definedName name="StartRange">'[54]23150023 &amp; 26910000'!#REF!</definedName>
    <definedName name="StartRange00">#REF!</definedName>
    <definedName name="StartYear">'[35]Customer Data'!$F$10</definedName>
    <definedName name="STATE">"*SAVED"</definedName>
    <definedName name="Strat_1_Def">'[18]Audit samp(604010)'!#REF!</definedName>
    <definedName name="Strat_1_It">'[18]Audit samp(604010)'!#REF!</definedName>
    <definedName name="Strat_1_T">'[18]Audit samp(604010)'!#REF!</definedName>
    <definedName name="Strat_2_Def">'[18]Audit samp(604010)'!#REF!</definedName>
    <definedName name="Strat_2_It">'[18]Audit samp(604010)'!#REF!</definedName>
    <definedName name="Strat_2_T">'[18]Audit samp(604010)'!#REF!</definedName>
    <definedName name="Strat_Dec">#REF!</definedName>
    <definedName name="Strat_Def">'[18]Audit samp(604010)'!#REF!</definedName>
    <definedName name="Strat_T_It">'[18]Audit samp(604010)'!#REF!</definedName>
    <definedName name="Strat_T_T">'[18]Audit samp(604010)'!#REF!</definedName>
    <definedName name="subjectname">#REF!</definedName>
    <definedName name="subjectname1">#REF!</definedName>
    <definedName name="SubVAS">#REF!</definedName>
    <definedName name="SUMMARY">#REF!</definedName>
    <definedName name="SUMME">#REF!</definedName>
    <definedName name="summovement_Query">#REF!</definedName>
    <definedName name="supa" hidden="1">{#N/A,#N/A,FALSE,"str_title";#N/A,#N/A,FALSE,"SUM";#N/A,#N/A,FALSE,"Scope";#N/A,#N/A,FALSE,"PIE-Jn";#N/A,#N/A,FALSE,"PIE-Jn_Hz";#N/A,#N/A,FALSE,"Liq_Plan";#N/A,#N/A,FALSE,"S_Curve";#N/A,#N/A,FALSE,"Liq_Prof";#N/A,#N/A,FALSE,"Man_Pwr";#N/A,#N/A,FALSE,"Man_Prof"}</definedName>
    <definedName name="sxcfxsdfc"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t">#N/A</definedName>
    <definedName name="t_E_Ben">[47]Active!$U$3</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510_">#REF!</definedName>
    <definedName name="T511_">#REF!</definedName>
    <definedName name="T512_">#REF!</definedName>
    <definedName name="T513_">#REF!</definedName>
    <definedName name="T514_">#REF!</definedName>
    <definedName name="T515_">#REF!</definedName>
    <definedName name="T516_">#REF!</definedName>
    <definedName name="T517_">#REF!</definedName>
    <definedName name="TABLE">'[85]#REF'!$A$1:$B$642</definedName>
    <definedName name="table05">#REF!</definedName>
    <definedName name="Table1">#REF!</definedName>
    <definedName name="table5">'[86]T&amp;B_BULK_TOTAL'!$L$7:$P$11</definedName>
    <definedName name="TableName">"Dummy"</definedName>
    <definedName name="tack" hidden="1">{#N/A,#N/A,FALSE,"COVER1.XLS ";#N/A,#N/A,FALSE,"RACT1.XLS";#N/A,#N/A,FALSE,"RACT2.XLS";#N/A,#N/A,FALSE,"ECCMP";#N/A,#N/A,FALSE,"WELDER.XLS"}</definedName>
    <definedName name="tadao">#REF!</definedName>
    <definedName name="Tæng_Cty_c__khÝ_NL_v__má">#REF!</definedName>
    <definedName name="tam">#REF!</definedName>
    <definedName name="TAMTINH">#REF!</definedName>
    <definedName name="Targettesting">'[34]Two Step Revenue Testing Master'!$E$47</definedName>
    <definedName name="tav" hidden="1">{#N/A,#N/A,FALSE,"COVER.XLS";#N/A,#N/A,FALSE,"RACT1.XLS";#N/A,#N/A,FALSE,"RACT2.XLS";#N/A,#N/A,FALSE,"ECCMP";#N/A,#N/A,FALSE,"WELDER.XLS"}</definedName>
    <definedName name="TAX">#N/A</definedName>
    <definedName name="Taxes">[17]Scoping!$G$32</definedName>
    <definedName name="TaxTV">10%</definedName>
    <definedName name="TaxXL">5%</definedName>
    <definedName name="TB">#REF!</definedName>
    <definedName name="TBA">#REF!</definedName>
    <definedName name="tbal">#REF!</definedName>
    <definedName name="tbl_ProdInfo" hidden="1">#REF!</definedName>
    <definedName name="tbtram">#REF!</definedName>
    <definedName name="TC">#REF!</definedName>
    <definedName name="TC_NHANH1">#REF!</definedName>
    <definedName name="TCol">20</definedName>
    <definedName name="td1p">#REF!</definedName>
    <definedName name="td3p">#REF!</definedName>
    <definedName name="TDC">#REF!</definedName>
    <definedName name="tdnc1p">#REF!</definedName>
    <definedName name="tdo">#REF!</definedName>
    <definedName name="tdtr2cnc">#REF!</definedName>
    <definedName name="tdtr2cvl">#REF!</definedName>
    <definedName name="tdvl1p">#REF!</definedName>
    <definedName name="teawsd" hidden="1">{#N/A,#N/A,FALSE,"COVER1.XLS ";#N/A,#N/A,FALSE,"RACT1.XLS";#N/A,#N/A,FALSE,"RACT2.XLS";#N/A,#N/A,FALSE,"ECCMP";#N/A,#N/A,FALSE,"WELDER.XLS"}</definedName>
    <definedName name="TEG">#REF!</definedName>
    <definedName name="tem" hidden="1">{#N/A,#N/A,FALSE,"17MAY";#N/A,#N/A,FALSE,"24MAY"}</definedName>
    <definedName name="Temp">'[43]Schedule 10 Page 1'!$A$33</definedName>
    <definedName name="Template_Analytic">#REF!</definedName>
    <definedName name="tenck">#REF!</definedName>
    <definedName name="Termination">[66]Assumption!$A$2</definedName>
    <definedName name="Termination0">[49]Assumption!$A$2</definedName>
    <definedName name="Test_Description">#REF!</definedName>
    <definedName name="Test_ND">'[18]Audit samp(604010)'!$X$5</definedName>
    <definedName name="Test_Proj_Mis">#REF!</definedName>
    <definedName name="Test_Targ">'[18]Audit samp(604010)'!$Y$26</definedName>
    <definedName name="Test_Total_T">'[18]Audit samp(604010)'!$X$4</definedName>
    <definedName name="TEST0">#REF!</definedName>
    <definedName name="TEST1">#REF!</definedName>
    <definedName name="TEST10">#REF!</definedName>
    <definedName name="TEST11">#REF!</definedName>
    <definedName name="TEST12">#REF!</definedName>
    <definedName name="TEST13">#REF!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#REF!,#REF!,#REF!,#REF!,#REF!</definedName>
    <definedName name="TextBox2a">#REF!</definedName>
    <definedName name="TextBox4a">#REF!</definedName>
    <definedName name="TextBox4b">#REF!</definedName>
    <definedName name="TextBox4c">#REF!</definedName>
    <definedName name="TextBox5a">#REF!</definedName>
    <definedName name="TextBox5b">#REF!</definedName>
    <definedName name="TextBox6a">#REF!</definedName>
    <definedName name="TextBox7a">#REF!</definedName>
    <definedName name="TextRefCopy1">#REF!</definedName>
    <definedName name="TextRefCopy12">#REF!</definedName>
    <definedName name="TextRefCopy13">'[87]Defer Dec. 2002'!#REF!</definedName>
    <definedName name="TextRefCopy14">'[87]Defer Dec. 2002'!#REF!</definedName>
    <definedName name="TextRefCopy15">[22]Cobalt!$F$38</definedName>
    <definedName name="TextRefCopy17">[22]Cobalt!$I$32</definedName>
    <definedName name="TextRefCopy18">[22]Cobalt!$D$58</definedName>
    <definedName name="TextRefCopy19">[22]Cobalt!$E$58</definedName>
    <definedName name="TextRefCopy2">#REF!</definedName>
    <definedName name="TextRefCopy3">#REF!</definedName>
    <definedName name="TextRefCopy4">#REF!</definedName>
    <definedName name="TextRefCopy5">'[87]Defer Dec. 2002'!#REF!</definedName>
    <definedName name="TextRefCopy6">'[87]Defer Dec. 2002'!#REF!</definedName>
    <definedName name="TextRefCopyRangeCount" hidden="1">20</definedName>
    <definedName name="TF">#REF!</definedName>
    <definedName name="TG">#REF!</definedName>
    <definedName name="th" hidden="1">{#N/A,#N/A,FALSE,"17MAY";#N/A,#N/A,FALSE,"24MAY"}</definedName>
    <definedName name="Thailand__Only">#REF!</definedName>
    <definedName name="thanakorn">{"'Eng (page2)'!$A$1:$D$52"}</definedName>
    <definedName name="thang">#REF!</definedName>
    <definedName name="thanh">#REF!</definedName>
    <definedName name="Thanh_toaùn_tieàn_mua_vaät_tö_laép_ñaât_heä_thoáng_laïnh_cho_Ct_Hoaø_Bình__Pmt_material__for_air_system_to_Hoa_Binh_Co.">#REF!</definedName>
    <definedName name="thanhtien">#REF!</definedName>
    <definedName name="THE.CC">#REF!</definedName>
    <definedName name="thepban">#REF!</definedName>
    <definedName name="thepto">#REF!</definedName>
    <definedName name="thetichck">#REF!</definedName>
    <definedName name="THGO1pnc">#REF!</definedName>
    <definedName name="thht">#REF!</definedName>
    <definedName name="THI">#REF!</definedName>
    <definedName name="Thirty_From">#REF!</definedName>
    <definedName name="Thirty_To">#REF!</definedName>
    <definedName name="thirtydays_Total">#N/A</definedName>
    <definedName name="This1">#REF!</definedName>
    <definedName name="thkp3">#REF!</definedName>
    <definedName name="THREE">#REF!</definedName>
    <definedName name="Threshold">#REF!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_MAKH">#REF!</definedName>
    <definedName name="THU_ST">#REF!</definedName>
    <definedName name="thue">#REF!</definedName>
    <definedName name="thunhap4">#REF!</definedName>
    <definedName name="Tien">#REF!</definedName>
    <definedName name="TIENLUONG">#REF!</definedName>
    <definedName name="TIEU_HAO_VAT_TU_DZ0.4KV">#REF!</definedName>
    <definedName name="TIEU_HAO_VAT_TU_DZ22KV">#REF!</definedName>
    <definedName name="TIEU_HAO_VAT_TU_TBA">#REF!</definedName>
    <definedName name="Tim_lan_xuat_hien">#REF!</definedName>
    <definedName name="tim_xuat_hien">#REF!</definedName>
    <definedName name="TITAN">#REF!</definedName>
    <definedName name="TK">#REF!</definedName>
    <definedName name="TKCO">#REF!</definedName>
    <definedName name="tkk" hidden="1">{#N/A,#N/A,FALSE,"17MAY";#N/A,#N/A,FALSE,"24MAY"}</definedName>
    <definedName name="TKL_SUMME">#REF!</definedName>
    <definedName name="TKNO">#REF!</definedName>
    <definedName name="TKP">#REF!</definedName>
    <definedName name="TL">#REF!</definedName>
    <definedName name="TLAC120">#REF!</definedName>
    <definedName name="TLAC35">#REF!</definedName>
    <definedName name="TLAC50">#REF!</definedName>
    <definedName name="TLAC70">#REF!</definedName>
    <definedName name="TLAC95">#REF!</definedName>
    <definedName name="Tle">#REF!</definedName>
    <definedName name="tloi">#REF!</definedName>
    <definedName name="tluong">#REF!</definedName>
    <definedName name="to">#N/A</definedName>
    <definedName name="TOÂNG">#REF!</definedName>
    <definedName name="Today">#REF!</definedName>
    <definedName name="ToHere">#REF!</definedName>
    <definedName name="tome">#REF!</definedName>
    <definedName name="ton">#REF!</definedName>
    <definedName name="Ton_nhap9">#REF!</definedName>
    <definedName name="TONG">#REF!</definedName>
    <definedName name="TONG_GIA_TRI_CONG_TRINH">#REF!</definedName>
    <definedName name="TONG_HOP_THI_NGHIEM_DZ0.4KV">#REF!</definedName>
    <definedName name="TONG_KE_TBA">#REF!</definedName>
    <definedName name="tongbt">#REF!</definedName>
    <definedName name="tongcong">#REF!</definedName>
    <definedName name="tongdientich">#REF!</definedName>
    <definedName name="TONGHOP">#REF!</definedName>
    <definedName name="tongthep">#REF!</definedName>
    <definedName name="tongthetich">#REF!</definedName>
    <definedName name="TOOLINGCHARGEH6B">#REF!</definedName>
    <definedName name="TOP">#REF!</definedName>
    <definedName name="TOR">#REF!</definedName>
    <definedName name="total">[52]근로영수증!$BD$19</definedName>
    <definedName name="total_C">#N/A</definedName>
    <definedName name="Total_Payment">Scheduled_Payment+Extra_Payment</definedName>
    <definedName name="Total_SalesnoCon">[88]SalesByDev!$F$205</definedName>
    <definedName name="TOTALS">#REF!</definedName>
    <definedName name="TotalSalary">[47]Summary!$E$9</definedName>
    <definedName name="TOTPG">"12"</definedName>
    <definedName name="TPLRP">#REF!</definedName>
    <definedName name="tps" hidden="1">{#N/A,#N/A,FALSE,"COVER1.XLS ";#N/A,#N/A,FALSE,"RACT1.XLS";#N/A,#N/A,FALSE,"RACT2.XLS";#N/A,#N/A,FALSE,"ECCMP";#N/A,#N/A,FALSE,"WELDER.XLS"}</definedName>
    <definedName name="TQ">{"'Sheet1'!$L$16"}</definedName>
    <definedName name="TR">#REF!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N">#N/A</definedName>
    <definedName name="TRANS">#REF!</definedName>
    <definedName name="TRAVL">#REF!</definedName>
    <definedName name="TraxExtract">#REF!</definedName>
    <definedName name="tre4r564t">{"'Eng (page2)'!$A$1:$D$52"}</definedName>
    <definedName name="TRIP">#REF!</definedName>
    <definedName name="TRIPROM">#REF!</definedName>
    <definedName name="TRNH">#N/A</definedName>
    <definedName name="TROM">#REF!</definedName>
    <definedName name="Trong_thang">#REF!</definedName>
    <definedName name="TRR">#REF!</definedName>
    <definedName name="trrret" hidden="1">{#N/A,#N/A,FALSE,"str_title";#N/A,#N/A,FALSE,"SUM";#N/A,#N/A,FALSE,"Scope";#N/A,#N/A,FALSE,"PIE-Jn";#N/A,#N/A,FALSE,"PIE-Jn_Hz";#N/A,#N/A,FALSE,"Liq_Plan";#N/A,#N/A,FALSE,"S_Curve";#N/A,#N/A,FALSE,"Liq_Prof";#N/A,#N/A,FALSE,"Man_Pwr";#N/A,#N/A,FALSE,"Man_Prof"}</definedName>
    <definedName name="TS">#REF!</definedName>
    <definedName name="TT.CC">#REF!</definedName>
    <definedName name="TT_1P">#REF!</definedName>
    <definedName name="TT_3p">#REF!</definedName>
    <definedName name="TT_Amt_Misst">#REF!</definedName>
    <definedName name="TT_Amt_Risk">#REF!</definedName>
    <definedName name="TT_Amt_Unpred">#REF!</definedName>
    <definedName name="TT_Client_Name">#REF!</definedName>
    <definedName name="TT_No_Misst">#REF!</definedName>
    <definedName name="TT_No_Risk">#REF!</definedName>
    <definedName name="TT_No_Unpred">#REF!</definedName>
    <definedName name="TT_Pop">#REF!</definedName>
    <definedName name="TT_Ref_work">#REF!</definedName>
    <definedName name="TT_Rem_Balance">#REF!</definedName>
    <definedName name="TT_Remaining_Balance">#REF!</definedName>
    <definedName name="TT_Remaining_Balance_Doc">#REF!</definedName>
    <definedName name="TT_Test_Description">#REF!</definedName>
    <definedName name="TT_Total_Tested">#REF!</definedName>
    <definedName name="TT_Untested">#REF!</definedName>
    <definedName name="TTAct_Name">#REF!</definedName>
    <definedName name="ttam">#REF!</definedName>
    <definedName name="TTAmt_High_dollar">#REF!</definedName>
    <definedName name="ttao">#REF!</definedName>
    <definedName name="TTApprop_Compl">#REF!</definedName>
    <definedName name="TTAudit_Date">#REF!</definedName>
    <definedName name="ttbt">#REF!</definedName>
    <definedName name="TTDef_Misstmt">#REF!</definedName>
    <definedName name="TTDesiredLevelOfEvidenceItems">'[73]Global Data'!$B$92:$B$95</definedName>
    <definedName name="ttech" hidden="1">{#N/A,#N/A,FALSE,"COVER1.XLS ";#N/A,#N/A,FALSE,"RACT1.XLS";#N/A,#N/A,FALSE,"RACT2.XLS";#N/A,#N/A,FALSE,"ECCMP";#N/A,#N/A,FALSE,"WELDER.XLS"}</definedName>
    <definedName name="ttetet">#REF!</definedName>
    <definedName name="tthi">#REF!</definedName>
    <definedName name="TTNo_High_dollar">#REF!</definedName>
    <definedName name="TTPlanning_Materiality">#REF!</definedName>
    <definedName name="TTReport_name">#REF!</definedName>
    <definedName name="ttronmk">#REF!</definedName>
    <definedName name="TTSelection_criteria">#REF!</definedName>
    <definedName name="ttteerw"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TTTesting_unit">#REF!</definedName>
    <definedName name="TTTotal_Population">#REF!</definedName>
    <definedName name="tttt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tun" hidden="1">{"'Model'!$A$1:$N$53"}</definedName>
    <definedName name="tung">#REF!</definedName>
    <definedName name="TUT">#REF!</definedName>
    <definedName name="TUTK">#REF!</definedName>
    <definedName name="tuuu">{"'Model'!$A$1:$N$53"}</definedName>
    <definedName name="tv75nc">#REF!</definedName>
    <definedName name="tv75vl">#REF!</definedName>
    <definedName name="TVinh">#REF!</definedName>
    <definedName name="tvl">#REF!</definedName>
    <definedName name="TW">#REF!</definedName>
    <definedName name="TWO">#REF!</definedName>
    <definedName name="Twostep">'[34]Two Step Revenue Testing Master'!$C$85</definedName>
    <definedName name="TwoStepMisstatementIdentified">'[73]Two Step Revenue Testing Master'!$C$85</definedName>
    <definedName name="TwoStepTolerableEstMisstmtCalc">'[73]Two Step Revenue Testing Master'!$T$45</definedName>
    <definedName name="tx_table">[47]Table!$Q$4:$R$9</definedName>
    <definedName name="TY_c_wk">#REF!</definedName>
    <definedName name="ty_le">#REF!</definedName>
    <definedName name="Ty_Le_1">#REF!</definedName>
    <definedName name="ty_le_BTN">#REF!</definedName>
    <definedName name="Ty_le1">#REF!</definedName>
    <definedName name="tyghg" hidden="1">{#N/A,#N/A,FALSE,"17MAY";#N/A,#N/A,FALSE,"24MAY"}</definedName>
    <definedName name="tygiathuong">#REF!</definedName>
    <definedName name="type">#REF!</definedName>
    <definedName name="TYT">BlankMacro1</definedName>
    <definedName name="u">#N/A</definedName>
    <definedName name="u_40239">#REF!</definedName>
    <definedName name="u_pang">#REF!</definedName>
    <definedName name="ub">#REF!</definedName>
    <definedName name="uebergabe1">#REF!</definedName>
    <definedName name="uiii">[75]BS!$B$2:$B$706</definedName>
    <definedName name="uiy">#REF!</definedName>
    <definedName name="ujj">{"'Eng (page2)'!$A$1:$D$52"}</definedName>
    <definedName name="u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unitt">BlankMacro1</definedName>
    <definedName name="UNITWEIGHT">#REF!</definedName>
    <definedName name="Unsettle_CCBVSouth_PC">#REF!</definedName>
    <definedName name="Untitled">#REF!</definedName>
    <definedName name="Uor">{"'Eng (page2)'!$A$1:$D$52"}</definedName>
    <definedName name="usd">#REF!</definedName>
    <definedName name="USDAT">"BXG320C"</definedName>
    <definedName name="usdoller">#REF!</definedName>
    <definedName name="USNAM">"RESHMAS"</definedName>
    <definedName name="UT">#REF!</definedName>
    <definedName name="uu">{"'Eng (page2)'!$A$1:$D$52"}</definedName>
    <definedName name="uyrty"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uyt" hidden="1">{#N/A,#N/A,FALSE,"consu_cover";#N/A,#N/A,FALSE,"consu_strategy";#N/A,#N/A,FALSE,"consu_flow";#N/A,#N/A,FALSE,"Summary_reqmt";#N/A,#N/A,FALSE,"field_ppg";#N/A,#N/A,FALSE,"ppg_shop";#N/A,#N/A,FALSE,"strl";#N/A,#N/A,FALSE,"tankages";#N/A,#N/A,FALSE,"gases"}</definedName>
    <definedName name="V">{"'Eng (page2)'!$A$1:$D$52"}</definedName>
    <definedName name="VAÄT_LIEÄU">"nhandongia"</definedName>
    <definedName name="ValDate">[47]Summary!$E$15</definedName>
    <definedName name="VALID01234">#REF!,#REF!</definedName>
    <definedName name="ValidBooks">[79]BSLA!$A$2:$A$102</definedName>
    <definedName name="value">3</definedName>
    <definedName name="Value_ARPopulation">#REF!</definedName>
    <definedName name="Value_LevelAssurance">#REF!</definedName>
    <definedName name="Value_NumberExceptionsIdentified">#REF!</definedName>
    <definedName name="Value_NumberTolerableExceptions">#REF!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IF(Loan_Amount*Interest_Rate*Loan_Years*Loan_Start&gt;0,1,0)</definedName>
    <definedName name="van">#REF!</definedName>
    <definedName name="VAN_CHUYEN_DUONG_DAI_DZ0.4KV">#REF!</definedName>
    <definedName name="VAN_CHUYEN_DUONG_DAI_DZ22KV">#REF!</definedName>
    <definedName name="VAN_CHUYEN_VAT_TU_CHUNG">#REF!</definedName>
    <definedName name="VAN_TRUNG_CHUYEN_VAT_TU_CHUNG">#REF!</definedName>
    <definedName name="vana">#REF!</definedName>
    <definedName name="VAR_charge">'[21]Tariff&amp;Common Input'!#REF!</definedName>
    <definedName name="VARIINST">#REF!</definedName>
    <definedName name="VARIPURC">#REF!</definedName>
    <definedName name="VAS">#REF!</definedName>
    <definedName name="VASSUBVAS">#REF!</definedName>
    <definedName name="VAT">[89]Tariff!$I$22</definedName>
    <definedName name="VAT_LIEU_DEN_CHAN_CONG_TRINH">#REF!</definedName>
    <definedName name="vbtchongnuocm300">#REF!</definedName>
    <definedName name="vbtm150">#REF!</definedName>
    <definedName name="vbtm300">#REF!</definedName>
    <definedName name="vbtm400">#REF!</definedName>
    <definedName name="vccot">#REF!</definedName>
    <definedName name="VCHT">#REF!</definedName>
    <definedName name="vctb">#REF!</definedName>
    <definedName name="vd3p">#REF!</definedName>
    <definedName name="vdsfbgdfhae"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version">[35]PartsDataTable!$A$15</definedName>
    <definedName name="versionno">1</definedName>
    <definedName name="vgfd" hidden="1">{#N/A,#N/A,FALSE,"str_title";#N/A,#N/A,FALSE,"SUM";#N/A,#N/A,FALSE,"Scope";#N/A,#N/A,FALSE,"PIE-Jn";#N/A,#N/A,FALSE,"PIE-Jn_Hz";#N/A,#N/A,FALSE,"Liq_Plan";#N/A,#N/A,FALSE,"S_Curve";#N/A,#N/A,FALSE,"Liq_Prof";#N/A,#N/A,FALSE,"Man_Pwr";#N/A,#N/A,FALSE,"Man_Prof"}</definedName>
    <definedName name="vgtryoi" hidden="1">{#N/A,#N/A,FALSE,"consu_cover";#N/A,#N/A,FALSE,"consu_strategy";#N/A,#N/A,FALSE,"consu_flow";#N/A,#N/A,FALSE,"Summary_reqmt";#N/A,#N/A,FALSE,"field_ppg";#N/A,#N/A,FALSE,"ppg_shop";#N/A,#N/A,FALSE,"strl";#N/A,#N/A,FALSE,"tankages";#N/A,#N/A,FALSE,"gases"}</definedName>
    <definedName name="vifo">#REF!</definedName>
    <definedName name="virus" hidden="1">{#N/A,#N/A,FALSE,"str_title";#N/A,#N/A,FALSE,"SUM";#N/A,#N/A,FALSE,"Scope";#N/A,#N/A,FALSE,"PIE-Jn";#N/A,#N/A,FALSE,"PIE-Jn_Hz";#N/A,#N/A,FALSE,"Liq_Plan";#N/A,#N/A,FALSE,"S_Curve";#N/A,#N/A,FALSE,"Liq_Prof";#N/A,#N/A,FALSE,"Man_Pwr";#N/A,#N/A,FALSE,"Man_Prof"}</definedName>
    <definedName name="vitgfh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vkcauthang">#REF!</definedName>
    <definedName name="vksan">#REF!</definedName>
    <definedName name="vl">#REF!</definedName>
    <definedName name="vl1p">#REF!</definedName>
    <definedName name="vl3p">#REF!</definedName>
    <definedName name="Vlcap0.7">#REF!</definedName>
    <definedName name="VLcap1">#REF!</definedName>
    <definedName name="vldn400">#REF!</definedName>
    <definedName name="vldn600">#REF!</definedName>
    <definedName name="VLDP">#REF!</definedName>
    <definedName name="VLIEU">#REF!</definedName>
    <definedName name="VLM">#REF!</definedName>
    <definedName name="Vlookup">[90]Vlookup!$A$1:$C$5442</definedName>
    <definedName name="vltram">#REF!</definedName>
    <definedName name="voi">#REF!</definedName>
    <definedName name="vr3p">#REF!</definedName>
    <definedName name="VTu">#REF!</definedName>
    <definedName name="VTVUA">#REF!</definedName>
    <definedName name="Vu">#REF!</definedName>
    <definedName name="Vu_">#REF!</definedName>
    <definedName name="W">#REF!</definedName>
    <definedName name="waen"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aiting">"Picture 1"</definedName>
    <definedName name="wedsdf">#REF!</definedName>
    <definedName name="weee">{"'Eng (page2)'!$A$1:$D$52"}</definedName>
    <definedName name="wertyuiop" hidden="1">{#N/A,#N/A,FALSE,"COVER1.XLS ";#N/A,#N/A,FALSE,"RACT1.XLS";#N/A,#N/A,FALSE,"RACT2.XLS";#N/A,#N/A,FALSE,"ECCMP";#N/A,#N/A,FALSE,"WELDER.XLS"}</definedName>
    <definedName name="wetr" hidden="1">{#N/A,#N/A,FALSE,"COVER1.XLS ";#N/A,#N/A,FALSE,"RACT1.XLS";#N/A,#N/A,FALSE,"RACT2.XLS";#N/A,#N/A,FALSE,"ECCMP";#N/A,#N/A,FALSE,"WELDER.XLS"}</definedName>
    <definedName name="WH">#REF!</definedName>
    <definedName name="whd">#REF!</definedName>
    <definedName name="WIRE1">5</definedName>
    <definedName name="wktable">#REF!</definedName>
    <definedName name="wl">#REF!</definedName>
    <definedName name="wn" hidden="1">{#N/A,#N/A,FALSE,"COVER1.XLS ";#N/A,#N/A,FALSE,"RACT1.XLS";#N/A,#N/A,FALSE,"RACT2.XLS";#N/A,#N/A,FALSE,"ECCMP";#N/A,#N/A,FALSE,"WELDER.XLS"}</definedName>
    <definedName name="woodflow" hidden="1">{#N/A,#N/A,FALSE,"Variables";#N/A,#N/A,FALSE,"NPV Cashflows NZ$";#N/A,#N/A,FALSE,"Cashflows NZ$"}</definedName>
    <definedName name="WP"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wr"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gvsdvdv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l"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1." hidden="1">{#N/A,#N/A,FALSE,"Sheet2"}</definedName>
    <definedName name="wrn.BAOCAO." hidden="1">{#N/A,#N/A,FALSE,"sum";#N/A,#N/A,FALSE,"MARTV";#N/A,#N/A,FALSE,"APRTV"}</definedName>
    <definedName name="wrn.Capacity." hidden="1">{#N/A,#N/A,FALSE,"Capacity"}</definedName>
    <definedName name="wrn.CAPEX." hidden="1">{"capex_annual",#N/A,TRUE,"CAPEX";"capex_monthly",#N/A,TRUE,"CAPEX"}</definedName>
    <definedName name="wrn.Cashflow._.Summary." hidden="1">{#N/A,#N/A,FALSE,"Cashflow"}</definedName>
    <definedName name="wrn.chi._.tiÆt." hidden="1">{#N/A,#N/A,FALSE,"Chi tiÆt"}</definedName>
    <definedName name="wrn.Complete._.Sys.._.Estimate." hidden="1">{#N/A,#N/A,TRUE,"Cover Memo";"Complete Sys. Estimate",#N/A,TRUE,"Change Summary";"Complete Sys. Estimate",#N/A,TRUE,"Estimate Summary";"Complete Sys. Estimate",#N/A,TRUE,"Dept. Summary";"Complete Sys. Estimate",#N/A,TRUE,"DOW Detail"}</definedName>
    <definedName name="wrn.Facility._.Estimate." hidden="1">{#N/A,#N/A,TRUE,"Cover Memo";"Facility Estimate",#N/A,TRUE,"Change Summary";"Facility Estimate",#N/A,TRUE,"Estimate Summary";"Facility Estimate",#N/A,TRUE,"Dept. Summary";"Facility Estimate",#N/A,TRUE,"DOW Detail"}</definedName>
    <definedName name="wrn.Financial._.Summary._.NZ._.DOLLARS." hidden="1">{#N/A,#N/A,FALSE,"Variables";#N/A,#N/A,FALSE,"NPV Cashflows NZ$";#N/A,#N/A,FALSE,"Cashflows NZ$"}</definedName>
    <definedName name="wrn.Financial._.Summary._.US._.Dollars." hidden="1">{#N/A,#N/A,FALSE,"Variables";#N/A,#N/A,FALSE,"Cashflows";#N/A,#N/A,FALSE,"NPV Cashflow"}</definedName>
    <definedName name="wrn.Full._.Model._.Out._.Put." hidden="1">{#N/A,#N/A,FALSE,"Variables";#N/A,#N/A,FALSE,"Woodflow 2";#N/A,#N/A,FALSE,"Log Prices";#N/A,#N/A,FALSE,"Revenues";#N/A,#N/A,FALSE,"Harvesting ";#N/A,#N/A,FALSE,"Forest Developement";#N/A,#N/A,FALSE,"Cashflows NZ$";#N/A,#N/A,FALSE,"NPV Cashflows NZ$"}</definedName>
    <definedName name="wrn.kpI." hidden="1">{#N/A,#N/A,FALSE,"Top page";#N/A,#N/A,FALSE,"Weekly KPI";#N/A,#N/A,FALSE,"Customer Count Growth";#N/A,#N/A,FALSE,"Customer Spending Growth";#N/A,#N/A,FALSE,"Sales Growth";#N/A,#N/A,FALSE,"Customer Spending";#N/A,#N/A,FALSE,"Credit Card % to Sales"}</definedName>
    <definedName name="wrn.PL._.trend." hidden="1">{"Jan-June",#N/A,FALSE,"Sheet4";"Jul-Dec",#N/A,FALSE,"Sheet4"}</definedName>
    <definedName name="wrn.Post._.Tax." hidden="1">{#N/A,#N/A,FALSE,"timeval";#N/A,#N/A,FALSE,"Sens";#N/A,#N/A,FALSE,"Amortisation";#N/A,#N/A,FALSE,"Profit &amp; Loss";#N/A,#N/A,FALSE,"Fin Cashflow"}</definedName>
    <definedName name="wrn.Revenue." hidden="1">{#N/A,#N/A,FALSE,"Revenue (Annual)";"Revenue _ First 5 years Quarterly",#N/A,FALSE,"Revenue (Qtr)"}</definedName>
    <definedName name="wrn.Ride._.Estimate." hidden="1">{#N/A,#N/A,TRUE,"Cover Memo";"Ride Estimate",#N/A,TRUE,"Change Summary";"Ride Estimate",#N/A,TRUE,"Estimate Summary";"Ride Estimate",#N/A,TRUE,"Dept. Summary";"Ride Estimate",#N/A,TRUE,"DOW Detail"}</definedName>
    <definedName name="wrn.RPLINS" hidden="1">{#N/A,#N/A,FALSE,"str_title";#N/A,#N/A,FALSE,"SUM";#N/A,#N/A,FALSE,"Scope";#N/A,#N/A,FALSE,"PIE-Jn";#N/A,#N/A,FALSE,"PIE-Jn_Hz";#N/A,#N/A,FALSE,"Liq_Plan";#N/A,#N/A,FALSE,"S_Curve";#N/A,#N/A,FALSE,"Liq_Prof";#N/A,#N/A,FALSE,"Man_Pwr";#N/A,#N/A,FALSE,"Man_Prof"}</definedName>
    <definedName name="wrn.Show._.Estimate." hidden="1">{#N/A,#N/A,TRUE,"Cover Memo";"Show Estimate",#N/A,TRUE,"Change Summary";"Show Estimate",#N/A,TRUE,"Estimate Summary";"Show Estimate",#N/A,TRUE,"Dept. Summary";"Show Estimate",#N/A,TRUE,"DOW Detail"}</definedName>
    <definedName name="wrn.Total."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wrn.Working._.Capital." hidden="1">{#N/A,#N/A,FALSE,"Gesamt";#N/A,#N/A,FALSE,"Ree KG";#N/A,#N/A,FALSE,"Ree Inter";#N/A,#N/A,FALSE,"BTM";#N/A,#N/A,FALSE,"GmbH";#N/A,#N/A,FALSE,"Sonstige"}</definedName>
    <definedName name="wrn2.3" hidden="1">{#N/A,#N/A,FALSE,"17MAY";#N/A,#N/A,FALSE,"24MAY"}</definedName>
    <definedName name="wrnypyoh"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rwrw"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wrvavFAWRG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s">#REF!</definedName>
    <definedName name="Wss">#REF!</definedName>
    <definedName name="Wst">#REF!</definedName>
    <definedName name="WT">#N/A</definedName>
    <definedName name="WW">#N/A</definedName>
    <definedName name="WW7848d948b31a418d9c0096b9be498a01_7651" hidden="1">'[91]KBank Tranche B,SP'!#REF!</definedName>
    <definedName name="WW79ae9333df12442585e79fa05faf6ec5_634321524552500000" hidden="1">'[92]608020'!#REF!</definedName>
    <definedName name="www" hidden="1">{"capex_annual",#N/A,TRUE,"CAPEX";"capex_monthly",#N/A,TRUE,"CAPEX"}</definedName>
    <definedName name="Wx_Table">[47]Table!$M$4:$O$9</definedName>
    <definedName name="X">#REF!</definedName>
    <definedName name="x1pind">#REF!</definedName>
    <definedName name="x1ping">#REF!</definedName>
    <definedName name="x1pint">#REF!</definedName>
    <definedName name="XCCT">0.5</definedName>
    <definedName name="XCT">#REF!</definedName>
    <definedName name="xfco">#REF!</definedName>
    <definedName name="xfco3p">#REF!</definedName>
    <definedName name="xfcotnc">#REF!</definedName>
    <definedName name="xfcotvl">#REF!</definedName>
    <definedName name="xh">#REF!</definedName>
    <definedName name="xhn">#REF!</definedName>
    <definedName name="XHT">#REF!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l">#REF!</definedName>
    <definedName name="xlc">#REF!</definedName>
    <definedName name="xlk">#REF!</definedName>
    <definedName name="xls1" hidden="1">{#N/A,#N/A,FALSE,"17MAY";#N/A,#N/A,FALSE,"24MAY"}</definedName>
    <definedName name="xmcax">#REF!</definedName>
    <definedName name="xmp40">#REF!</definedName>
    <definedName name="xn">#REF!</definedName>
    <definedName name="XRefColumnsCount">6</definedName>
    <definedName name="XRefCopyRangeCount">8</definedName>
    <definedName name="XRefPasteRangeCount">3</definedName>
    <definedName name="XS">#REF!</definedName>
    <definedName name="XU">#REF!</definedName>
    <definedName name="XUAØTT">#REF!</definedName>
    <definedName name="XUATL">#REF!</definedName>
    <definedName name="XUATL2">#REF!</definedName>
    <definedName name="xuatlon">#REF!</definedName>
    <definedName name="XUATT">#REF!</definedName>
    <definedName name="XX">#REF!</definedName>
    <definedName name="XXX">'[93]10'!#REF!</definedName>
    <definedName name="y">#N/A</definedName>
    <definedName name="Year">#REF!</definedName>
    <definedName name="yee" hidden="1">{#N/A,#N/A,FALSE,"COVER.XLS";#N/A,#N/A,FALSE,"RACT1.XLS";#N/A,#N/A,FALSE,"RACT2.XLS";#N/A,#N/A,FALSE,"ECCMP";#N/A,#N/A,FALSE,"WELDER.XLS"}</definedName>
    <definedName name="yen">#REF!</definedName>
    <definedName name="yenrate">#REF!</definedName>
    <definedName name="yertdf" hidden="1">{#N/A,#N/A,FALSE,"17MAY";#N/A,#N/A,FALSE,"24MAY"}</definedName>
    <definedName name="yes">OFFSET('[94]ABP1 input &amp; output for account'!#REF!,0,0,COUNTA('[94]ABP1 input &amp; output for account'!#REF!),1)</definedName>
    <definedName name="YesNoNa">[17]Scoping!$G$2:$G$5</definedName>
    <definedName name="YHQ_SEG">[38]COMMON!$V$13:$W$13</definedName>
    <definedName name="yo" hidden="1">{#N/A,#N/A,FALSE,"COVER1.XLS ";#N/A,#N/A,FALSE,"RACT1.XLS";#N/A,#N/A,FALSE,"RACT2.XLS";#N/A,#N/A,FALSE,"ECCMP";#N/A,#N/A,FALSE,"WELDER.XLS"}</definedName>
    <definedName name="yoo" hidden="1">{#N/A,#N/A,FALSE,"COVER1.XLS ";#N/A,#N/A,FALSE,"RACT1.XLS";#N/A,#N/A,FALSE,"RACT2.XLS";#N/A,#N/A,FALSE,"ECCMP";#N/A,#N/A,FALSE,"WELDER.XLS"}</definedName>
    <definedName name="yrt" hidden="1">{#N/A,#N/A,FALSE,"str_title";#N/A,#N/A,FALSE,"SUM";#N/A,#N/A,FALSE,"Scope";#N/A,#N/A,FALSE,"PIE-Jn";#N/A,#N/A,FALSE,"PIE-Jn_Hz";#N/A,#N/A,FALSE,"Liq_Plan";#N/A,#N/A,FALSE,"S_Curve";#N/A,#N/A,FALSE,"Liq_Prof";#N/A,#N/A,FALSE,"Man_Pwr";#N/A,#N/A,FALSE,"Man_Prof"}</definedName>
    <definedName name="ytd">#N/A</definedName>
    <definedName name="YTDCR">#REF!</definedName>
    <definedName name="YTDDR">#REF!</definedName>
    <definedName name="ytj">#REF!</definedName>
    <definedName name="yxc" hidden="1">{#N/A,#N/A,FALSE,"1998_SK_DB2";#N/A,#N/A,FALSE,"1999_SK_DB2";#N/A,#N/A,FALSE,"2000_SK_DB2";#N/A,#N/A,FALSE,"SK_VE";#N/A,#N/A,FALSE,"1998_CZ_DB2";#N/A,#N/A,FALSE,"1999_CZ_DB2";#N/A,#N/A,FALSE,"2000_CZ_DB2";#N/A,#N/A,FALSE,"CZ_VE";#N/A,#N/A,FALSE,"1998_XX_DB2";#N/A,#N/A,FALSE,"1999_XX_DB2";#N/A,#N/A,FALSE,"2000_XX_DB2";#N/A,#N/A,FALSE,"XX_VE";#N/A,#N/A,FALSE,"SoKo";#N/A,#N/A,FALSE,"SoErg";#N/A,#N/A,FALSE,"Kon"}</definedName>
    <definedName name="yy">#N/A</definedName>
    <definedName name="Z">#REF!</definedName>
    <definedName name="Z___Hang_muc_1">#REF!</definedName>
    <definedName name="z___Hang_muc_2">#REF!</definedName>
    <definedName name="z___Hang_muc_3">#REF!</definedName>
    <definedName name="z___Hang_muc_4">#REF!</definedName>
    <definedName name="z___Hang_muc_5">#REF!</definedName>
    <definedName name="Zip">#REF!</definedName>
    <definedName name="zl">#REF!</definedName>
    <definedName name="Zw">#REF!</definedName>
    <definedName name="ZYX">#REF!</definedName>
    <definedName name="zz">{"'Eng (page2)'!$A$1:$D$52"}</definedName>
    <definedName name="ZZZ">#REF!</definedName>
    <definedName name="zzzzzz" hidden="1">{#N/A,#N/A,FALSE,"COVER1.XLS ";#N/A,#N/A,FALSE,"RACT1.XLS";#N/A,#N/A,FALSE,"RACT2.XLS";#N/A,#N/A,FALSE,"ECCMP";#N/A,#N/A,FALSE,"WELDER.XLS"}</definedName>
    <definedName name="zzzzzzzz" hidden="1">{#N/A,#N/A,FALSE,"COVER1.XLS ";#N/A,#N/A,FALSE,"RACT1.XLS";#N/A,#N/A,FALSE,"RACT2.XLS";#N/A,#N/A,FALSE,"ECCMP";#N/A,#N/A,FALSE,"WELDER.XLS"}</definedName>
    <definedName name="ガス_灯油混焼">#REF!</definedName>
    <definedName name="ﾌﾟﾗｲﾐﾝｸﾞ配管">[95]EXｳｪｲﾄ0!$A$1:$IV$3</definedName>
    <definedName name="เงิน" hidden="1">#REF!</definedName>
    <definedName name="เป้าหมายQ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เวสวว" hidden="1">{#N/A,#N/A,FALSE,"COVER.XLS";#N/A,#N/A,FALSE,"RACT1.XLS";#N/A,#N/A,FALSE,"RACT2.XLS";#N/A,#N/A,FALSE,"ECCMP";#N/A,#N/A,FALSE,"WELDER.XLS"}</definedName>
    <definedName name="แ2">#REF!</definedName>
    <definedName name="แผนผัง"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แอ่ป้อิกิ่ป้อิ่แอ" hidden="1">{#N/A,#N/A,FALSE,"COVER1.XLS ";#N/A,#N/A,FALSE,"RACT1.XLS";#N/A,#N/A,FALSE,"RACT2.XLS";#N/A,#N/A,FALSE,"ECCMP";#N/A,#N/A,FALSE,"WELDER.XLS"}</definedName>
    <definedName name="โ4305">'[96]Raw Material'!#REF!</definedName>
    <definedName name="กดแล" hidden="1">#REF!</definedName>
    <definedName name="กมล" hidden="1">{#N/A,#N/A,FALSE,"consu_cover";#N/A,#N/A,FALSE,"consu_strategy";#N/A,#N/A,FALSE,"consu_flow";#N/A,#N/A,FALSE,"Summary_reqmt";#N/A,#N/A,FALSE,"field_ppg";#N/A,#N/A,FALSE,"ppg_shop";#N/A,#N/A,FALSE,"strl";#N/A,#N/A,FALSE,"tankages";#N/A,#N/A,FALSE,"gases"}</definedName>
    <definedName name="กมลทิพย์" hidden="1">{#N/A,#N/A,FALSE,"17MAY";#N/A,#N/A,FALSE,"24MAY"}</definedName>
    <definedName name="กรกฎาคม" hidden="1">{#N/A,#N/A,FALSE,"COVER1.XLS ";#N/A,#N/A,FALSE,"RACT1.XLS";#N/A,#N/A,FALSE,"RACT2.XLS";#N/A,#N/A,FALSE,"ECCMP";#N/A,#N/A,FALSE,"WELDER.XLS"}</definedName>
    <definedName name="กล่อง" hidden="1">{#N/A,#N/A,FALSE,"COVER1.XLS ";#N/A,#N/A,FALSE,"RACT1.XLS";#N/A,#N/A,FALSE,"RACT2.XLS";#N/A,#N/A,FALSE,"ECCMP";#N/A,#N/A,FALSE,"WELDER.XLS"}</definedName>
    <definedName name="กว" hidden="1">{#N/A,#N/A,FALSE,"COVER1.XLS ";#N/A,#N/A,FALSE,"RACT1.XLS";#N/A,#N/A,FALSE,"RACT2.XLS";#N/A,#N/A,FALSE,"ECCMP";#N/A,#N/A,FALSE,"WELDER.XLS"}</definedName>
    <definedName name="งบลงทุน" hidden="1">{#N/A,#N/A,FALSE,"COVER.XLS";#N/A,#N/A,FALSE,"RACT1.XLS";#N/A,#N/A,FALSE,"RACT2.XLS";#N/A,#N/A,FALSE,"ECCMP";#N/A,#N/A,FALSE,"WELDER.XLS"}</definedName>
    <definedName name="งบลงทุน1" hidden="1">{#N/A,#N/A,FALSE,"COVER1.XLS ";#N/A,#N/A,FALSE,"RACT1.XLS";#N/A,#N/A,FALSE,"RACT2.XLS";#N/A,#N/A,FALSE,"ECCMP";#N/A,#N/A,FALSE,"WELDER.XLS"}</definedName>
    <definedName name="ชลชัย" hidden="1">{#N/A,#N/A,FALSE,"COVER1.XLS ";#N/A,#N/A,FALSE,"RACT1.XLS";#N/A,#N/A,FALSE,"RACT2.XLS";#N/A,#N/A,FALSE,"ECCMP";#N/A,#N/A,FALSE,"WELDER.XLS"}</definedName>
    <definedName name="ชลชัยลลล"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ดพพ" hidden="1">{#N/A,#N/A,FALSE,"COVER1.XLS ";#N/A,#N/A,FALSE,"RACT1.XLS";#N/A,#N/A,FALSE,"RACT2.XLS";#N/A,#N/A,FALSE,"ECCMP";#N/A,#N/A,FALSE,"WELDER.XLS"}</definedName>
    <definedName name="ดะกะรารีรเ" hidden="1">{#N/A,#N/A,FALSE,"COVER1.XLS ";#N/A,#N/A,FALSE,"RACT1.XLS";#N/A,#N/A,FALSE,"RACT2.XLS";#N/A,#N/A,FALSE,"ECCMP";#N/A,#N/A,FALSE,"WELDER.XLS"}</definedName>
    <definedName name="ท">'[97]ม.ค.51'!#REF!</definedName>
    <definedName name="ทนื" hidden="1">{#N/A,#N/A,FALSE,"COVER.XLS";#N/A,#N/A,FALSE,"RACT1.XLS";#N/A,#N/A,FALSE,"RACT2.XLS";#N/A,#N/A,FALSE,"ECCMP";#N/A,#N/A,FALSE,"WELDER.XLS"}</definedName>
    <definedName name="ทศพร"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ทิน"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ทิพย์"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ประเมินกรรมการ"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พดอ" hidden="1">{#N/A,#N/A,FALSE,"COVER1.XLS ";#N/A,#N/A,FALSE,"RACT1.XLS";#N/A,#N/A,FALSE,"RACT2.XLS";#N/A,#N/A,FALSE,"ECCMP";#N/A,#N/A,FALSE,"WELDER.XLS"}</definedName>
    <definedName name="พท" hidden="1">{#N/A,#N/A,FALSE,"str_title";#N/A,#N/A,FALSE,"SUM";#N/A,#N/A,FALSE,"Scope";#N/A,#N/A,FALSE,"PIE-Jn";#N/A,#N/A,FALSE,"PIE-Jn_Hz";#N/A,#N/A,FALSE,"Liq_Plan";#N/A,#N/A,FALSE,"S_Curve";#N/A,#N/A,FALSE,"Liq_Prof";#N/A,#N/A,FALSE,"Man_Pwr";#N/A,#N/A,FALSE,"Man_Prof"}</definedName>
    <definedName name="พะไ"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พิท" hidden="1">{#N/A,#N/A,FALSE,"COVER1.XLS ";#N/A,#N/A,FALSE,"RACT1.XLS";#N/A,#N/A,FALSE,"RACT2.XLS";#N/A,#N/A,FALSE,"ECCMP";#N/A,#N/A,FALSE,"WELDER.XLS"}</definedName>
    <definedName name="ฟ">{"'Eng (page2)'!$A$1:$D$52"}</definedName>
    <definedName name="ฟฟฟฟฟฟฟฟฟฟฟฟฟฟฟฟฟฟฟฟฟฟฟฟฟฟฟฟฟฟ" hidden="1">{#N/A,#N/A,FALSE,"COVER.XLS";#N/A,#N/A,FALSE,"RACT1.XLS";#N/A,#N/A,FALSE,"RACT2.XLS";#N/A,#N/A,FALSE,"ECCMP";#N/A,#N/A,FALSE,"WELDER.XLS"}</definedName>
    <definedName name="มล" hidden="1">{#N/A,#N/A,FALSE,"str_title";#N/A,#N/A,FALSE,"SUM";#N/A,#N/A,FALSE,"Scope";#N/A,#N/A,FALSE,"PIE-Jn";#N/A,#N/A,FALSE,"PIE-Jn_Hz";#N/A,#N/A,FALSE,"Liq_Plan";#N/A,#N/A,FALSE,"S_Curve";#N/A,#N/A,FALSE,"Liq_Prof";#N/A,#N/A,FALSE,"Man_Pwr";#N/A,#N/A,FALSE,"Man_Prof"}</definedName>
    <definedName name="มิ.ย.49"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ยยย"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ร" hidden="1">{"'Model'!$A$1:$N$53"}</definedName>
    <definedName name="รูปแบบนำเสนอMBII" hidden="1">{#N/A,#N/A,FALSE,"COVER.XLS";#N/A,#N/A,FALSE,"RACT1.XLS";#N/A,#N/A,FALSE,"RACT2.XLS";#N/A,#N/A,FALSE,"ECCMP";#N/A,#N/A,FALSE,"WELDER.XLS"}</definedName>
    <definedName name="วนนส" hidden="1">{#N/A,#N/A,FALSE,"17MAY";#N/A,#N/A,FALSE,"24MAY"}</definedName>
    <definedName name="วส" hidden="1">#REF!</definedName>
    <definedName name="วส้วียขี" hidden="1">{#N/A,#N/A,FALSE,"COVER1.XLS ";#N/A,#N/A,FALSE,"RACT1.XLS";#N/A,#N/A,FALSE,"RACT2.XLS";#N/A,#N/A,FALSE,"ECCMP";#N/A,#N/A,FALSE,"WELDER.XLS"}</definedName>
    <definedName name="วาระ5.4" hidden="1">{#N/A,#N/A,FALSE,"COVER.XLS";#N/A,#N/A,FALSE,"RACT1.XLS";#N/A,#N/A,FALSE,"RACT2.XLS";#N/A,#N/A,FALSE,"ECCMP";#N/A,#N/A,FALSE,"WELDER.XLS"}</definedName>
    <definedName name="สมสสน" hidden="1">{#N/A,#N/A,FALSE,"COVER.XLS";#N/A,#N/A,FALSE,"RACT1.XLS";#N/A,#N/A,FALSE,"RACT2.XLS";#N/A,#N/A,FALSE,"ECCMP";#N/A,#N/A,FALSE,"WELDER.XLS"}</definedName>
    <definedName name="สรุปBHL" hidden="1">{#N/A,#N/A,FALSE,"COVER1.XLS ";#N/A,#N/A,FALSE,"RACT1.XLS";#N/A,#N/A,FALSE,"RACT2.XLS";#N/A,#N/A,FALSE,"ECCMP";#N/A,#N/A,FALSE,"WELDER.XLS"}</definedName>
    <definedName name="สรุปDBS" hidden="1">{#N/A,#N/A,FALSE,"COVER.XLS";#N/A,#N/A,FALSE,"RACT1.XLS";#N/A,#N/A,FALSE,"RACT2.XLS";#N/A,#N/A,FALSE,"ECCMP";#N/A,#N/A,FALSE,"WELDER.XLS"}</definedName>
    <definedName name="สินทรัพย์">#REF!</definedName>
    <definedName name="หนึ่ง" hidden="1">{#N/A,#N/A,FALSE,"COVER.XLS";#N/A,#N/A,FALSE,"RACT1.XLS";#N/A,#N/A,FALSE,"RACT2.XLS";#N/A,#N/A,FALSE,"ECCMP";#N/A,#N/A,FALSE,"WELDER.XLS"}</definedName>
    <definedName name="หนุงหนิง"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อหกห"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อิสานบนทรานสปอร์ต" hidden="1">{#N/A,#N/A,FALSE,"COVER1.XLS ";#N/A,#N/A,FALSE,"RACT1.XLS";#N/A,#N/A,FALSE,"RACT2.XLS";#N/A,#N/A,FALSE,"ECCMP";#N/A,#N/A,FALSE,"WELDER.XLS"}</definedName>
    <definedName name="결정계">[52]근로영수증!$BY$27</definedName>
    <definedName name="결정근로">[52]근로영수증!$BH$27</definedName>
    <definedName name="결정세액">[52]퇴직영수증!$L$24</definedName>
    <definedName name="결정주민">[52]근로영수증!$BT$27</definedName>
    <definedName name="경로우대">[52]근로영수증!$R$27</definedName>
    <definedName name="경로우대수">[52]근로영수증!$O$27</definedName>
    <definedName name="계">[52]퇴직영수증!$P$14</definedName>
    <definedName name="교육비">[52]근로영수증!$R$37</definedName>
    <definedName name="그랴">[98]퇴직영수증!$G$9:$H$11,[98]퇴직영수증!$L$9,[98]퇴직영수증!$L$10,[98]퇴직영수증!$L$11,[98]퇴직영수증!$P$9,[98]퇴직영수증!$P$11,[98]퇴직영수증!$P$12,[98]퇴직영수증!$G$15:$M$16,[98]퇴직영수증!$K$14:$M$14,[98]퇴직영수증!$F$19:$I$19,[98]퇴직영수증!$L$19:$N$19,[98]퇴직영수증!$O$19:$Q$19,[98]퇴직영수증!$H$21:$H$24,[98]퇴직영수증!$L$21:$L$24,[98]퇴직영수증!$G$27:$L$29,[98]퇴직영수증!$O$24,[98]퇴직영수증!$O$26,[98]퇴직영수증!$O$27,[98]퇴직영수증!$N$29,[98]퇴직영수증!$N$14:$Q$17,[98]퇴직영수증!$K$17:$M$17</definedName>
    <definedName name="근로">[99]근로영수증!$R$24</definedName>
    <definedName name="근로산출세액">[52]근로영수증!$AN$28</definedName>
    <definedName name="근로성명">[52]근로영수증!$M$12</definedName>
    <definedName name="근로소득">[52]근로영수증!$R$21</definedName>
    <definedName name="근로소득공제">[52]근로영수증!$R$22</definedName>
    <definedName name="근로소득금액">[52]근로영수증!$R$23</definedName>
    <definedName name="근로소득세액">[52]근로영수증!$AN$29</definedName>
    <definedName name="근로입사">[52]근로영수증!$BS$10</definedName>
    <definedName name="근로주소">[52]근로영수증!$M$13</definedName>
    <definedName name="근로퇴사">[52]근로영수증!$BS$11</definedName>
    <definedName name="근속연수">[52]퇴직영수증!$Q$19</definedName>
    <definedName name="근속월수">[52]퇴직영수증!$I$19</definedName>
    <definedName name="금액">"사용자입력(금액)"</definedName>
    <definedName name="급여계">[52]근로영수증!$AH$19</definedName>
    <definedName name="기부금">[52]근로영수증!$R$41</definedName>
    <definedName name="기타비과세">[52]근로영수증!$BV$17</definedName>
    <definedName name="날짜">"사용자입력(날짜)"</definedName>
    <definedName name="낫널">"Not Null 오류체크 유의사항"</definedName>
    <definedName name="대표자">[52]근로영수증!$AI$10</definedName>
    <definedName name="대표자1">[52]근로영수증!$BH$40</definedName>
    <definedName name="대표자명">[52]퇴직영수증!$P$9</definedName>
    <definedName name="대표자명1">[52]퇴직영수증!$O$27</definedName>
    <definedName name="ㅁ">[100]퇴직영수증!#REF!</definedName>
    <definedName name="명예퇴직소득">[52]퇴직영수증!$L$14</definedName>
    <definedName name="명예퇴직수당">[52]퇴직영수증!$L$17</definedName>
    <definedName name="문자">"사용자입력(문자열)"</definedName>
    <definedName name="문자열">"사용자입력(문자열)"</definedName>
    <definedName name="미수수익">{"'보고양식'!$A$58:$K$111"}</definedName>
    <definedName name="박명배퇴직">#REF!</definedName>
    <definedName name="박재홍">[101]퇴직영수증!#REF!</definedName>
    <definedName name="박정희">[102]근로영수증!$BY$27</definedName>
    <definedName name="박지다">#REF!</definedName>
    <definedName name="발행자보고용">[52]퇴직영수증!$I$7</definedName>
    <definedName name="발행자보관용">[103]퇴직영수증!#REF!</definedName>
    <definedName name="배우자">[52]근로영수증!$R$25</definedName>
    <definedName name="백분율">"사용자입력(백분율)"</definedName>
    <definedName name="법인등록번호">[52]퇴직영수증!$G$10</definedName>
    <definedName name="법인명">[52]퇴직영수증!$L$9</definedName>
    <definedName name="법인명1">[52]퇴직영수증!$O$26</definedName>
    <definedName name="법인주소">[52]근로영수증!$AI$11</definedName>
    <definedName name="보험료">[52]근로영수증!$R$33</definedName>
    <definedName name="본인">[52]근로영수증!$R$24</definedName>
    <definedName name="부녀자">[52]근로영수증!$R$29</definedName>
    <definedName name="부녀자수">[52]근로영수증!$O$29</definedName>
    <definedName name="부서명">#REF!</definedName>
    <definedName name="부서코드">#REF!</definedName>
    <definedName name="부서코트변환">#REF!</definedName>
    <definedName name="부양가족">[52]근로영수증!$R$26</definedName>
    <definedName name="부양가족수">[52]근로영수증!$O$26</definedName>
    <definedName name="부양자내역">[52]근로영수증!$BS$2</definedName>
    <definedName name="비과세계">[52]근로영수증!$BV$18</definedName>
    <definedName name="사업번호">[52]근로영수증!$BB$10</definedName>
    <definedName name="사업자등록번호">[52]퇴직영수증!$G$9</definedName>
    <definedName name="산출세액">[52]퇴직영수증!$L$22</definedName>
    <definedName name="상여계">[52]근로영수증!$AP$19</definedName>
    <definedName name="상호">[52]근로영수증!$M$10</definedName>
    <definedName name="상호1">[52]근로영수증!$BH$38</definedName>
    <definedName name="성명">[52]퇴직영수증!$G$11</definedName>
    <definedName name="세금계">[52]퇴직영수증!$L$27</definedName>
    <definedName name="세무서">[52]근로영수증!$AX$43</definedName>
    <definedName name="세무서명">[52]퇴직영수증!$N$29</definedName>
    <definedName name="세액계">[52]근로영수증!$AN$43</definedName>
    <definedName name="세액공제">[52]퇴직영수증!$L$23</definedName>
    <definedName name="소득세">[52]퇴직영수증!$G$27</definedName>
    <definedName name="소득세계">[52]퇴직영수증!$G$29</definedName>
    <definedName name="소수공제추가공제">[52]근로영수증!$R$31</definedName>
    <definedName name="소재지">[52]퇴직영수증!$L$10</definedName>
    <definedName name="숫자">"사용자입력(숫자)"</definedName>
    <definedName name="신용카드">[52]근로영수증!$AN$25</definedName>
    <definedName name="ㅇㅇㅇㅇㅇ">#REF!,#REF!,#REF!,#REF!,#REF!,#REF!,#REF!,#REF!,#REF!,#REF!,#REF!,#REF!,#REF!,#REF!,#REF!,#REF!,#REF!,#REF!,#REF!,#REF!,#REF!</definedName>
    <definedName name="아이디">"사용자입력(ID)"</definedName>
    <definedName name="엄ㅁㅁㅁ">#REF!</definedName>
    <definedName name="연금소득금액">[52]근로영수증!$AN$22</definedName>
    <definedName name="연월일">[52]퇴직영수증!$O$24</definedName>
    <definedName name="연평균과세표준">[52]퇴직영수증!$H$24</definedName>
    <definedName name="연평균산출세액">[52]퇴직영수증!$L$21</definedName>
    <definedName name="외국납부세액">[52]근로영수증!$AN$35</definedName>
    <definedName name="의료비">[52]근로영수증!$R$35</definedName>
    <definedName name="이소영" hidden="1">#REF!</definedName>
    <definedName name="이종근">[99]근로영수증!$R$27</definedName>
    <definedName name="인정계">[52]근로영수증!$AW$19</definedName>
    <definedName name="입사년월일">[52]퇴직영수증!$F$19</definedName>
    <definedName name="입사일">[52]퇴직영수증!$P$11</definedName>
    <definedName name="자녀양육비">[52]근로영수증!$R$30</definedName>
    <definedName name="자녀양육수">[52]근로영수증!$O$30</definedName>
    <definedName name="장애자">[52]근로영수증!$R$28</definedName>
    <definedName name="장애자수">[52]근로영수증!$O$28</definedName>
    <definedName name="저축세액">[52]근로영수증!$AN$31</definedName>
    <definedName name="전">#REF!</definedName>
    <definedName name="종계">[52]근로영수증!$BD$17</definedName>
    <definedName name="종급여">[52]근로영수증!$AH$17</definedName>
    <definedName name="종상여">[52]근로영수증!$AP$17</definedName>
    <definedName name="종세금계">[52]근로영수증!$BY$28</definedName>
    <definedName name="종소득세">[52]근로영수증!$BH$28</definedName>
    <definedName name="종인정">[52]근로영수증!$AW$17</definedName>
    <definedName name="종전세금계">[52]퇴직영수증!$L$28</definedName>
    <definedName name="종전소득세">[52]퇴직영수증!$G$28</definedName>
    <definedName name="종전주민세">[52]퇴직영수증!$J$28</definedName>
    <definedName name="종주민세">[52]근로영수증!$BT$28</definedName>
    <definedName name="종합소득과세표준">[52]근로영수증!$AN$27</definedName>
    <definedName name="주민등록번호">[52]퇴직영수증!$L$11</definedName>
    <definedName name="주민번호">[52]근로영수증!$AR$12</definedName>
    <definedName name="주민세">[52]퇴직영수증!$J$27</definedName>
    <definedName name="주민세계">[52]퇴직영수증!$J$29</definedName>
    <definedName name="주소">[52]퇴직영수증!$G$12</definedName>
    <definedName name="주식저축세액">[52]근로영수증!$AN$37</definedName>
    <definedName name="주택사업본부">#REF!</definedName>
    <definedName name="주택자금">[52]근로영수증!$R$39</definedName>
    <definedName name="주택차입금세액">[52]근로영수증!$AN$33</definedName>
    <definedName name="징수년월일">[52]근로영수증!$BG$34</definedName>
    <definedName name="징수부1">#REF!</definedName>
    <definedName name="차감소득금액">[52]근로영수증!$AN$21</definedName>
    <definedName name="차감징수계">[52]근로영수증!$BY$30</definedName>
    <definedName name="차감징수세금">[52]근로영수증!$BH$30</definedName>
    <definedName name="차감징수주민">[52]근로영수증!$BT$30</definedName>
    <definedName name="철구사업본부">#REF!</definedName>
    <definedName name="총계">[52]퇴직영수증!$L$29</definedName>
    <definedName name="최영임">#REF!</definedName>
    <definedName name="최종월정액급여">[52]근로영수증!$BV$19</definedName>
    <definedName name="최철주">[104]퇴직영수증!#REF!</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퇴사년월일">[52]퇴직영수증!$H$19</definedName>
    <definedName name="퇴사일">[52]퇴직영수증!$P$12</definedName>
    <definedName name="퇴직">[101]퇴직영수증!#REF!</definedName>
    <definedName name="퇴직금">[52]퇴직영수증!$P$17</definedName>
    <definedName name="퇴직급여">[52]퇴직영수증!$K$17</definedName>
    <definedName name="퇴직급여계">[52]퇴직영수증!$K$17</definedName>
    <definedName name="퇴직급여액">[52]퇴직영수증!$H$21</definedName>
    <definedName name="퇴직소득">[52]퇴직영수증!$K$14</definedName>
    <definedName name="퇴직소득공제">[52]퇴직영수증!$H$22</definedName>
    <definedName name="퇴직소득과세표준">[52]퇴직영수증!$H$23</definedName>
    <definedName name="퇴직영수증">[105]퇴직영수증!#REF!</definedName>
    <definedName name="투자조합">[52]근로영수증!$AN$24</definedName>
    <definedName name="팀명">#REF!</definedName>
    <definedName name="팀코드">#REF!</definedName>
    <definedName name="평가">{"'보고양식'!$A$58:$K$111"}</definedName>
    <definedName name="표준공제">[52]근로영수증!$R$43</definedName>
    <definedName name="피팅">BlankMacro1</definedName>
    <definedName name="현계">[52]근로영수증!$BD$16</definedName>
    <definedName name="현근로">[52]근로영수증!$AH$16</definedName>
    <definedName name="현상여">[52]근로영수증!$AP$16</definedName>
    <definedName name="현인정">[52]근로영수증!$AW$16</definedName>
    <definedName name="현장기술인력">[52]근로영수증!$AN$23</definedName>
    <definedName name="현징수계">[52]근로영수증!$BY$29</definedName>
    <definedName name="현징수세금">[52]근로영수증!$BH$29</definedName>
    <definedName name="현징수주민">[52]근로영수증!$BT$29</definedName>
    <definedName name="회사번호">[52]근로영수증!$M$11</definedName>
    <definedName name="회사자료">[52]회사내역!$B$4:$I$12</definedName>
    <definedName name="中操ｹｰﾌﾞﾙ処理室">#REF!</definedName>
    <definedName name="仮設電源">#REF!</definedName>
    <definedName name="入荷予定３">#REF!</definedName>
    <definedName name="全面品質管理">#REF!</definedName>
    <definedName name="八十二年度預算數編製說明">#REF!</definedName>
    <definedName name="合計">#REF!</definedName>
    <definedName name="國際化品質">#REF!</definedName>
    <definedName name="見積条件書REV１">[106]事務所!#REF!</definedName>
    <definedName name="銷售H6BA">#REF!</definedName>
    <definedName name="銷售H6BB">#REF!</definedName>
    <definedName name="銷貨淨額">#REF!</definedName>
    <definedName name="間接費">#REF!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2" i="10" l="1"/>
  <c r="G130" i="10"/>
  <c r="H200" i="10"/>
  <c r="H195" i="10"/>
  <c r="H190" i="10"/>
  <c r="H187" i="10"/>
  <c r="E192" i="10"/>
  <c r="G187" i="10"/>
  <c r="F187" i="10"/>
  <c r="E187" i="10"/>
  <c r="D187" i="10"/>
  <c r="H125" i="10"/>
  <c r="H123" i="10"/>
  <c r="H121" i="10"/>
  <c r="H130" i="10"/>
  <c r="G125" i="10"/>
  <c r="G123" i="10"/>
  <c r="G121" i="10"/>
  <c r="H72" i="8"/>
  <c r="H194" i="10" l="1"/>
  <c r="H211" i="10" s="1"/>
  <c r="C187" i="10" l="1"/>
  <c r="C192" i="10"/>
  <c r="C191" i="10"/>
  <c r="H133" i="8"/>
  <c r="D102" i="8"/>
  <c r="E102" i="8"/>
  <c r="F102" i="8"/>
  <c r="G102" i="8"/>
  <c r="H102" i="8"/>
  <c r="H100" i="8" s="1"/>
  <c r="C102" i="8"/>
  <c r="H107" i="8"/>
  <c r="H30" i="8"/>
  <c r="H29" i="8"/>
  <c r="H31" i="8" s="1"/>
  <c r="G29" i="8"/>
  <c r="G31" i="8" s="1"/>
  <c r="F29" i="8"/>
  <c r="F31" i="8" s="1"/>
  <c r="H199" i="6"/>
  <c r="H174" i="6"/>
  <c r="E177" i="6"/>
  <c r="G177" i="6"/>
  <c r="G117" i="6"/>
  <c r="H117" i="6"/>
  <c r="C9" i="6"/>
  <c r="D9" i="6"/>
  <c r="D10" i="6" s="1"/>
  <c r="E9" i="6"/>
  <c r="F9" i="6"/>
  <c r="G9" i="6"/>
  <c r="H9" i="6"/>
  <c r="H204" i="6"/>
  <c r="D204" i="6"/>
  <c r="E204" i="6"/>
  <c r="F204" i="6"/>
  <c r="G204" i="6"/>
  <c r="D205" i="6"/>
  <c r="E205" i="6"/>
  <c r="F205" i="6"/>
  <c r="G205" i="6"/>
  <c r="H205" i="6"/>
  <c r="D198" i="6"/>
  <c r="E198" i="6"/>
  <c r="F198" i="6"/>
  <c r="G198" i="6"/>
  <c r="H198" i="6"/>
  <c r="D199" i="6"/>
  <c r="E199" i="6"/>
  <c r="F199" i="6"/>
  <c r="G199" i="6"/>
  <c r="C10" i="10"/>
  <c r="D10" i="10"/>
  <c r="E10" i="10"/>
  <c r="F10" i="10"/>
  <c r="G10" i="10"/>
  <c r="H10" i="10"/>
  <c r="D13" i="6" l="1"/>
  <c r="G72" i="8" l="1"/>
  <c r="H88" i="8"/>
  <c r="H147" i="8"/>
  <c r="H137" i="8"/>
  <c r="H135" i="8" s="1"/>
  <c r="H132" i="8"/>
  <c r="H131" i="8"/>
  <c r="H130" i="8"/>
  <c r="H129" i="8"/>
  <c r="H128" i="8"/>
  <c r="H126" i="8"/>
  <c r="H62" i="8"/>
  <c r="H59" i="8"/>
  <c r="H56" i="8"/>
  <c r="H65" i="8"/>
  <c r="H48" i="8"/>
  <c r="H45" i="8"/>
  <c r="H42" i="8"/>
  <c r="H39" i="8"/>
  <c r="H55" i="8" l="1"/>
  <c r="H127" i="8"/>
  <c r="H145" i="8"/>
  <c r="H38" i="8"/>
  <c r="H70" i="8" l="1"/>
  <c r="H71" i="8"/>
  <c r="H125" i="8"/>
  <c r="D162" i="10"/>
  <c r="H176" i="6"/>
  <c r="H177" i="6"/>
  <c r="H173" i="6"/>
  <c r="H37" i="6" l="1"/>
  <c r="H19" i="6"/>
  <c r="H192" i="10" l="1"/>
  <c r="H191" i="10"/>
  <c r="H162" i="10"/>
  <c r="H167" i="10"/>
  <c r="H161" i="10" l="1"/>
  <c r="H12" i="10"/>
  <c r="H181" i="10" l="1"/>
  <c r="H180" i="10"/>
  <c r="H178" i="10"/>
  <c r="H177" i="10"/>
  <c r="H175" i="10"/>
  <c r="H176" i="10"/>
  <c r="H182" i="10"/>
  <c r="H208" i="10"/>
  <c r="H207" i="10"/>
  <c r="H206" i="10"/>
  <c r="H213" i="10"/>
  <c r="H212" i="10"/>
  <c r="H210" i="10" s="1"/>
  <c r="H209" i="10"/>
  <c r="C162" i="10"/>
  <c r="C168" i="10"/>
  <c r="C167" i="10" s="1"/>
  <c r="G107" i="8"/>
  <c r="F107" i="8"/>
  <c r="E107" i="8"/>
  <c r="G100" i="8"/>
  <c r="F100" i="8"/>
  <c r="C72" i="8"/>
  <c r="F71" i="8"/>
  <c r="G162" i="10"/>
  <c r="F162" i="10"/>
  <c r="G167" i="10"/>
  <c r="F167" i="10"/>
  <c r="H205" i="10" l="1"/>
  <c r="F161" i="10"/>
  <c r="G161" i="10"/>
  <c r="G12" i="10" l="1"/>
  <c r="F177" i="6" l="1"/>
  <c r="G174" i="6"/>
  <c r="C205" i="6"/>
  <c r="C204" i="6"/>
  <c r="C199" i="6"/>
  <c r="F117" i="6"/>
  <c r="E117" i="6"/>
  <c r="D117" i="6"/>
  <c r="D121" i="6" s="1"/>
  <c r="C117" i="6"/>
  <c r="F137" i="8"/>
  <c r="F135" i="8" s="1"/>
  <c r="F125" i="8" s="1"/>
  <c r="C147" i="8"/>
  <c r="D147" i="8"/>
  <c r="E147" i="8"/>
  <c r="F147" i="8"/>
  <c r="C137" i="8"/>
  <c r="D137" i="8"/>
  <c r="E137" i="8"/>
  <c r="E135" i="8" s="1"/>
  <c r="E125" i="8" s="1"/>
  <c r="C133" i="8"/>
  <c r="D133" i="8"/>
  <c r="E133" i="8"/>
  <c r="F133" i="8"/>
  <c r="C132" i="8"/>
  <c r="D132" i="8"/>
  <c r="E132" i="8"/>
  <c r="F132" i="8"/>
  <c r="C131" i="8"/>
  <c r="D131" i="8"/>
  <c r="E131" i="8"/>
  <c r="F131" i="8"/>
  <c r="C130" i="8"/>
  <c r="D130" i="8"/>
  <c r="E130" i="8"/>
  <c r="F130" i="8"/>
  <c r="C129" i="8"/>
  <c r="D129" i="8"/>
  <c r="E129" i="8"/>
  <c r="F129" i="8"/>
  <c r="C128" i="8"/>
  <c r="D128" i="8"/>
  <c r="E128" i="8"/>
  <c r="F128" i="8"/>
  <c r="C126" i="8"/>
  <c r="D126" i="8"/>
  <c r="E126" i="8"/>
  <c r="F126" i="8"/>
  <c r="E127" i="8" l="1"/>
  <c r="F127" i="8"/>
  <c r="C127" i="8"/>
  <c r="D127" i="8"/>
  <c r="C135" i="8"/>
  <c r="C125" i="8" s="1"/>
  <c r="D135" i="8"/>
  <c r="D125" i="8" s="1"/>
  <c r="D191" i="10" l="1"/>
  <c r="E191" i="10"/>
  <c r="G192" i="10"/>
  <c r="F192" i="10"/>
  <c r="D192" i="10"/>
  <c r="G191" i="10"/>
  <c r="F191" i="10"/>
  <c r="G190" i="10"/>
  <c r="G200" i="10"/>
  <c r="G195" i="10"/>
  <c r="G194" i="10" l="1"/>
  <c r="G172" i="10" l="1"/>
  <c r="G177" i="10"/>
  <c r="G181" i="10"/>
  <c r="G176" i="10"/>
  <c r="G180" i="10"/>
  <c r="G175" i="10"/>
  <c r="G178" i="10"/>
  <c r="G182" i="10"/>
  <c r="G208" i="10"/>
  <c r="G206" i="10"/>
  <c r="G207" i="10"/>
  <c r="G209" i="10"/>
  <c r="G213" i="10"/>
  <c r="G212" i="10"/>
  <c r="G211" i="10"/>
  <c r="G210" i="10" l="1"/>
  <c r="G205" i="10"/>
  <c r="G153" i="8"/>
  <c r="G151" i="8"/>
  <c r="G150" i="8"/>
  <c r="G149" i="8"/>
  <c r="G148" i="8"/>
  <c r="G146" i="8"/>
  <c r="G143" i="8"/>
  <c r="G141" i="8"/>
  <c r="G140" i="8"/>
  <c r="G139" i="8"/>
  <c r="G138" i="8"/>
  <c r="G136" i="8"/>
  <c r="G132" i="8"/>
  <c r="G116" i="8"/>
  <c r="G115" i="8"/>
  <c r="G114" i="8"/>
  <c r="G113" i="8"/>
  <c r="G112" i="8"/>
  <c r="G137" i="8" l="1"/>
  <c r="G135" i="8" s="1"/>
  <c r="G133" i="8"/>
  <c r="G129" i="8"/>
  <c r="G131" i="8"/>
  <c r="G130" i="8"/>
  <c r="G126" i="8"/>
  <c r="G128" i="8"/>
  <c r="G147" i="8"/>
  <c r="G145" i="8" s="1"/>
  <c r="G73" i="8"/>
  <c r="G67" i="8"/>
  <c r="G66" i="8"/>
  <c r="G62" i="8"/>
  <c r="G59" i="8"/>
  <c r="G57" i="8"/>
  <c r="G56" i="8" s="1"/>
  <c r="G52" i="8"/>
  <c r="G51" i="8"/>
  <c r="G50" i="8"/>
  <c r="G49" i="8"/>
  <c r="G45" i="8"/>
  <c r="G43" i="8"/>
  <c r="G42" i="8" s="1"/>
  <c r="G40" i="8"/>
  <c r="G39" i="8" s="1"/>
  <c r="G125" i="8" l="1"/>
  <c r="G65" i="8"/>
  <c r="G55" i="8" s="1"/>
  <c r="G127" i="8"/>
  <c r="G48" i="8"/>
  <c r="G38" i="8" s="1"/>
  <c r="G71" i="8" l="1"/>
  <c r="G70" i="8"/>
  <c r="E200" i="10"/>
  <c r="D200" i="10"/>
  <c r="C200" i="10"/>
  <c r="E195" i="10"/>
  <c r="D195" i="10"/>
  <c r="C195" i="10"/>
  <c r="E48" i="8"/>
  <c r="D48" i="8"/>
  <c r="D38" i="8" s="1"/>
  <c r="D71" i="8" s="1"/>
  <c r="C48" i="8"/>
  <c r="C38" i="8" s="1"/>
  <c r="C194" i="10" l="1"/>
  <c r="C206" i="10" s="1"/>
  <c r="D194" i="10"/>
  <c r="D211" i="10" s="1"/>
  <c r="E194" i="10"/>
  <c r="E211" i="10" s="1"/>
  <c r="F200" i="10"/>
  <c r="F195" i="10"/>
  <c r="C209" i="10" l="1"/>
  <c r="C211" i="10"/>
  <c r="C207" i="10"/>
  <c r="C213" i="10"/>
  <c r="C212" i="10"/>
  <c r="C208" i="10"/>
  <c r="F177" i="10"/>
  <c r="F175" i="10"/>
  <c r="F182" i="10"/>
  <c r="F181" i="10"/>
  <c r="F180" i="10"/>
  <c r="F178" i="10"/>
  <c r="F176" i="10"/>
  <c r="D208" i="10"/>
  <c r="D206" i="10"/>
  <c r="E213" i="10"/>
  <c r="E208" i="10"/>
  <c r="D212" i="10"/>
  <c r="E207" i="10"/>
  <c r="D207" i="10"/>
  <c r="E209" i="10"/>
  <c r="D213" i="10"/>
  <c r="E206" i="10"/>
  <c r="E212" i="10"/>
  <c r="D209" i="10"/>
  <c r="F194" i="10"/>
  <c r="E162" i="10"/>
  <c r="E210" i="10" l="1"/>
  <c r="C210" i="10"/>
  <c r="C205" i="10"/>
  <c r="E205" i="10"/>
  <c r="D205" i="10"/>
  <c r="D210" i="10"/>
  <c r="F213" i="10"/>
  <c r="F211" i="10"/>
  <c r="F206" i="10"/>
  <c r="F208" i="10"/>
  <c r="F207" i="10"/>
  <c r="F209" i="10"/>
  <c r="F212" i="10"/>
  <c r="F205" i="10" l="1"/>
  <c r="F210" i="10"/>
  <c r="F172" i="10"/>
  <c r="F174" i="6" l="1"/>
  <c r="E29" i="8"/>
  <c r="E31" i="8" s="1"/>
  <c r="C29" i="8" l="1"/>
  <c r="C31" i="8" s="1"/>
  <c r="C45" i="10"/>
  <c r="F65" i="8" l="1"/>
  <c r="E65" i="8"/>
  <c r="D65" i="8"/>
  <c r="C65" i="8"/>
  <c r="F62" i="8"/>
  <c r="E62" i="8"/>
  <c r="D62" i="8"/>
  <c r="C62" i="8"/>
  <c r="F59" i="8"/>
  <c r="E59" i="8"/>
  <c r="D59" i="8"/>
  <c r="C59" i="8"/>
  <c r="E56" i="8"/>
  <c r="D56" i="8"/>
  <c r="C56" i="8"/>
  <c r="F48" i="8"/>
  <c r="E38" i="8"/>
  <c r="E71" i="8" s="1"/>
  <c r="E45" i="8"/>
  <c r="D45" i="8"/>
  <c r="C45" i="8"/>
  <c r="F42" i="8"/>
  <c r="E42" i="8"/>
  <c r="D42" i="8"/>
  <c r="C42" i="8"/>
  <c r="E39" i="8"/>
  <c r="D39" i="8"/>
  <c r="C39" i="8"/>
  <c r="F116" i="8"/>
  <c r="E100" i="8"/>
  <c r="D100" i="8"/>
  <c r="C100" i="8"/>
  <c r="D29" i="8"/>
  <c r="D31" i="8" s="1"/>
  <c r="F70" i="8" l="1"/>
  <c r="E55" i="8"/>
  <c r="E70" i="8" s="1"/>
  <c r="D55" i="8"/>
  <c r="D70" i="8" s="1"/>
  <c r="C55" i="8"/>
  <c r="C70" i="8" s="1"/>
  <c r="C171" i="10" l="1"/>
  <c r="C175" i="10"/>
  <c r="C176" i="10"/>
  <c r="C182" i="10"/>
  <c r="C177" i="10"/>
  <c r="C178" i="10"/>
  <c r="C180" i="10"/>
  <c r="C181" i="10"/>
  <c r="D161" i="10"/>
  <c r="D178" i="10" s="1"/>
  <c r="D181" i="10" l="1"/>
  <c r="D177" i="10"/>
  <c r="D176" i="10"/>
  <c r="D175" i="10"/>
  <c r="D168" i="10"/>
  <c r="D180" i="10" s="1"/>
  <c r="D182" i="10"/>
  <c r="E161" i="10"/>
  <c r="E177" i="10" s="1"/>
  <c r="E181" i="10" l="1"/>
  <c r="E182" i="10"/>
  <c r="E168" i="10"/>
  <c r="E180" i="10" s="1"/>
  <c r="E176" i="10"/>
  <c r="E178" i="10"/>
  <c r="E17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tc={8B7ACB6D-C6D1-4095-BBB6-6F60DBA28606}</author>
    <author>tc={BA53F685-6CEF-4E42-B97B-FC6750C193E5}</author>
  </authors>
  <commentList>
    <comment ref="H33" authorId="0" shapeId="0" xr:uid="{8B7ACB6D-C6D1-4095-BBB6-6F60DBA28606}">
      <text>
        <t xml:space="preserve">[Threaded comment]
Your version of Excel allows you to read this threaded comment; however, any edits to it will get removed if the file is opened in a newer version of Excel. Learn more: https://go.microsoft.com/fwlink/?linkid=870924
Comment:
    Asked P'Gam already, but if not ready by this month can hide for now (this is for CSA)
</t>
      </text>
    </comment>
    <comment ref="H240" authorId="1" shapeId="0" xr:uid="{BA53F685-6CEF-4E42-B97B-FC6750C193E5}">
      <text>
        <t>[Threaded comment]
Your version of Excel allows you to read this threaded comment; however, any edits to it will get removed if the file is opened in a newer version of Excel. Learn more: https://go.microsoft.com/fwlink/?linkid=870924
Comment:
    Will open during CSA- can hide for now</t>
      </text>
    </comment>
  </commentList>
</comments>
</file>

<file path=xl/sharedStrings.xml><?xml version="1.0" encoding="utf-8"?>
<sst xmlns="http://schemas.openxmlformats.org/spreadsheetml/2006/main" count="2472" uniqueCount="581">
  <si>
    <t>Sustainability Performance Data</t>
  </si>
  <si>
    <t>ECONOMIC DIMENSION</t>
  </si>
  <si>
    <t>Target 2021</t>
  </si>
  <si>
    <t>Target 2022</t>
  </si>
  <si>
    <t>GRI</t>
  </si>
  <si>
    <t>Economic Performance</t>
  </si>
  <si>
    <t>201-1</t>
  </si>
  <si>
    <t>Baht</t>
  </si>
  <si>
    <t>-</t>
  </si>
  <si>
    <r>
      <t>EBITDA</t>
    </r>
    <r>
      <rPr>
        <vertAlign val="superscript"/>
        <sz val="10"/>
        <color theme="1" tint="0.34998626667073579"/>
        <rFont val="Browallia New"/>
        <family val="2"/>
      </rPr>
      <t>1</t>
    </r>
  </si>
  <si>
    <t>XX</t>
  </si>
  <si>
    <t>%</t>
  </si>
  <si>
    <t>Time</t>
  </si>
  <si>
    <t>Investment promotion privileges and benefits from government 
(Board of Investment: BOI)</t>
  </si>
  <si>
    <t>201-4</t>
  </si>
  <si>
    <t>Remark</t>
  </si>
  <si>
    <t>Economic Value Distributions</t>
  </si>
  <si>
    <t xml:space="preserve">Operating Cost  </t>
  </si>
  <si>
    <t>NA</t>
  </si>
  <si>
    <t>Corporate Governance</t>
  </si>
  <si>
    <t xml:space="preserve">     Executive directors</t>
  </si>
  <si>
    <t>Person</t>
  </si>
  <si>
    <t xml:space="preserve">     Independent directors</t>
  </si>
  <si>
    <t xml:space="preserve">     Other non-executive directors</t>
  </si>
  <si>
    <t>Number of female directors</t>
  </si>
  <si>
    <t>Board effectiveness</t>
  </si>
  <si>
    <t>Average board meeting attendance</t>
  </si>
  <si>
    <t>% of board of directors meetings</t>
  </si>
  <si>
    <t>Minimum of attendance for all members required</t>
  </si>
  <si>
    <t>Number of non-executive/ independent directors with 4 or less other mandates</t>
  </si>
  <si>
    <t>Number of other mandates for non-executive/independent directors restricted to</t>
  </si>
  <si>
    <t>Number</t>
  </si>
  <si>
    <t>Average tenure of board members</t>
  </si>
  <si>
    <t>Year</t>
  </si>
  <si>
    <t xml:space="preserve">Number of independent or non-executive members with industry experience </t>
  </si>
  <si>
    <t>Government ownership</t>
  </si>
  <si>
    <t>% of the voting rights</t>
  </si>
  <si>
    <t>&lt; 5.00</t>
  </si>
  <si>
    <t>(Founding) Family ownership</t>
  </si>
  <si>
    <t xml:space="preserve">     Risk &amp; Crisis Management</t>
  </si>
  <si>
    <t>Number of non-executive members of board of directors/supervisory board with 
expertise in (enterprise) risk management</t>
  </si>
  <si>
    <t>102-19, 102-20, 
102-29, 102-30</t>
  </si>
  <si>
    <t>Code of Conduct</t>
  </si>
  <si>
    <t>Data Coverage</t>
  </si>
  <si>
    <t>205-2</t>
  </si>
  <si>
    <t>% coverage of code of conduct</t>
  </si>
  <si>
    <t xml:space="preserve">     Employee</t>
  </si>
  <si>
    <t xml:space="preserve">     Contractors / Suppliers / Service Providers</t>
  </si>
  <si>
    <t xml:space="preserve">     Subsidiaries</t>
  </si>
  <si>
    <t xml:space="preserve">     Joint ventures (including stakes above 10%)</t>
  </si>
  <si>
    <t>% written/digital acknowledgement of code of conduct</t>
  </si>
  <si>
    <t>% training provided of code of conduct</t>
  </si>
  <si>
    <t>Case</t>
  </si>
  <si>
    <t>205-3</t>
  </si>
  <si>
    <t>Confidentiality of information</t>
  </si>
  <si>
    <t>Conflicts of interest</t>
  </si>
  <si>
    <t>Antitrust/anti-competitive practices</t>
  </si>
  <si>
    <t>206-1</t>
  </si>
  <si>
    <t>Monopoly practices</t>
  </si>
  <si>
    <t>Money-laundering and/or insider trading/dealing</t>
  </si>
  <si>
    <t>Environment, health, and safety</t>
  </si>
  <si>
    <t>Anti-competitive Behavior</t>
  </si>
  <si>
    <t>Total fines and settlements related to anti-competitive behavior, anti-trust, and 
monopoly practices and their outcomes</t>
  </si>
  <si>
    <t>Customer Relationship Management</t>
  </si>
  <si>
    <t>Satisfied respondents</t>
  </si>
  <si>
    <t>% of total respondents</t>
  </si>
  <si>
    <t xml:space="preserve">% of customers surveyed </t>
  </si>
  <si>
    <t>Supply Chain Management</t>
  </si>
  <si>
    <t>Total suppliers by type</t>
  </si>
  <si>
    <t>204-1</t>
  </si>
  <si>
    <t>Number of suppliers</t>
  </si>
  <si>
    <t>Spend analysis</t>
  </si>
  <si>
    <t>Total procurement value</t>
  </si>
  <si>
    <t>Million Baht</t>
  </si>
  <si>
    <t xml:space="preserve">Spending by grouping-Specific Characteristics </t>
  </si>
  <si>
    <t>% of spending</t>
  </si>
  <si>
    <t>% of total suppliers</t>
  </si>
  <si>
    <t>Suppliers Code of Conduct acknowledgement</t>
  </si>
  <si>
    <t>Cybersecurity and Privacy Protection</t>
  </si>
  <si>
    <t>Process and Infrastructure</t>
  </si>
  <si>
    <t>Certification of IT infrastructure</t>
  </si>
  <si>
    <t>Information Security / Cybersecurity breaches</t>
  </si>
  <si>
    <t>418-1</t>
  </si>
  <si>
    <t>Number of information security breaches or other cybersecurity incidents</t>
  </si>
  <si>
    <t>Number of data breaches</t>
  </si>
  <si>
    <t>Number of customers and employees affected by company's data breach</t>
  </si>
  <si>
    <t>IT infrastructure incidents</t>
  </si>
  <si>
    <t>Financial impact from the IT infrastructure incidents</t>
  </si>
  <si>
    <t>Substantiated complaints related to breaches of customer privacy</t>
  </si>
  <si>
    <t>From individuals and general agencies</t>
  </si>
  <si>
    <t>From regulatory bodies</t>
  </si>
  <si>
    <t>MW</t>
  </si>
  <si>
    <t>Non-renewable energy generation sources</t>
  </si>
  <si>
    <t>Coal</t>
  </si>
  <si>
    <t>Nuclear</t>
  </si>
  <si>
    <t>Natural gas</t>
  </si>
  <si>
    <t>Oil</t>
  </si>
  <si>
    <t>Renewable energy generation sources</t>
  </si>
  <si>
    <t>Wind</t>
  </si>
  <si>
    <t>Hydro</t>
  </si>
  <si>
    <t>Solar</t>
  </si>
  <si>
    <t>Capacity under construction</t>
  </si>
  <si>
    <t>Total installed capacity by type (In operation)</t>
  </si>
  <si>
    <t>Natural Gas</t>
  </si>
  <si>
    <r>
      <t>Oil</t>
    </r>
    <r>
      <rPr>
        <vertAlign val="superscript"/>
        <sz val="10"/>
        <color theme="1" tint="0.249977111117893"/>
        <rFont val="Browallia New"/>
        <family val="2"/>
      </rPr>
      <t>2</t>
    </r>
  </si>
  <si>
    <t>Hydro, large (units &gt;10 MW)</t>
  </si>
  <si>
    <t>GWh</t>
  </si>
  <si>
    <t xml:space="preserve">Share generation own assets </t>
  </si>
  <si>
    <t>Net Energy Capacity</t>
  </si>
  <si>
    <t>Net energy output (Electricity)</t>
  </si>
  <si>
    <t>MWh</t>
  </si>
  <si>
    <t>BTU/kWh</t>
  </si>
  <si>
    <t>Kg/GJ</t>
  </si>
  <si>
    <t>Transmission losses</t>
  </si>
  <si>
    <t>Distribution losses</t>
  </si>
  <si>
    <t>SAIDI - Transmission Network</t>
  </si>
  <si>
    <t>Hours</t>
  </si>
  <si>
    <t>SAIDI - Distribution Network</t>
  </si>
  <si>
    <t>Open-/combined-cycle gas plants average age</t>
  </si>
  <si>
    <t>Years</t>
  </si>
  <si>
    <t>Total number of open-/combined-cycle gas plants</t>
  </si>
  <si>
    <t>Number of Customers</t>
  </si>
  <si>
    <t>Planned outage frequency</t>
  </si>
  <si>
    <t>Case/Year</t>
  </si>
  <si>
    <t>Planned outage hour</t>
  </si>
  <si>
    <t>Unplanned outage frequency</t>
  </si>
  <si>
    <t>Unplanned outage hour</t>
  </si>
  <si>
    <t>Average unplanned outage duration</t>
  </si>
  <si>
    <t>Hours/Case</t>
  </si>
  <si>
    <t>Average Plant Availability Factor</t>
  </si>
  <si>
    <t>ENVIRONMENTAL DIMENSION</t>
  </si>
  <si>
    <t xml:space="preserve"> Environmental Reporting</t>
  </si>
  <si>
    <t xml:space="preserve"> Environmental reporting - coverage</t>
  </si>
  <si>
    <t>% of revenues</t>
  </si>
  <si>
    <t>&gt;75.00</t>
  </si>
  <si>
    <t>Implementation of measures or plans to prevent, mitigate, minimise and monitor environmental impacts</t>
  </si>
  <si>
    <t>% of total power plants</t>
  </si>
  <si>
    <t>Environmental violations</t>
  </si>
  <si>
    <t>Number of violations of legal obligations/regulations</t>
  </si>
  <si>
    <t>Amount of fines/penalties related to the above</t>
  </si>
  <si>
    <t>Environmental liability accrued at year end</t>
  </si>
  <si>
    <t>Energy Consumption</t>
  </si>
  <si>
    <t>302-1</t>
  </si>
  <si>
    <t>B. Non-renewable electricity purchased</t>
  </si>
  <si>
    <t>E. Total non-renewable energy (electricity and heating &amp; cooling) sold</t>
  </si>
  <si>
    <t>Total non-renewable energy consumption (A+B+C-E)</t>
  </si>
  <si>
    <t xml:space="preserve">Data coverage </t>
  </si>
  <si>
    <t>MWh/MWh</t>
  </si>
  <si>
    <t>302-3</t>
  </si>
  <si>
    <t>Water &amp; Effluents</t>
  </si>
  <si>
    <t>Water Withdrawal</t>
  </si>
  <si>
    <t>Million cubic meters</t>
  </si>
  <si>
    <t>303-3</t>
  </si>
  <si>
    <t xml:space="preserve">    Surface water</t>
  </si>
  <si>
    <t xml:space="preserve">   Ground water</t>
  </si>
  <si>
    <t xml:space="preserve">   Seawater</t>
  </si>
  <si>
    <t xml:space="preserve">  Third-party water</t>
  </si>
  <si>
    <t>Water Discharged</t>
  </si>
  <si>
    <t>303-4</t>
  </si>
  <si>
    <t>Total Water Discharged to all areas</t>
  </si>
  <si>
    <t>Water consumption</t>
  </si>
  <si>
    <t>303-5</t>
  </si>
  <si>
    <t>Total Water consumption (Water withdrawal - Water Discharge)</t>
  </si>
  <si>
    <t>Water Intensity</t>
  </si>
  <si>
    <t>Biodiversity Assessment</t>
  </si>
  <si>
    <t>304-1</t>
  </si>
  <si>
    <t xml:space="preserve">     Number of site</t>
  </si>
  <si>
    <t>Site</t>
  </si>
  <si>
    <t xml:space="preserve">     Total area of the site</t>
  </si>
  <si>
    <t>Hectares</t>
  </si>
  <si>
    <t>Emissions</t>
  </si>
  <si>
    <t>Greenhouse Gas Emissions</t>
  </si>
  <si>
    <t>305-1</t>
  </si>
  <si>
    <t>Indirect GHG emissions (scope 2)</t>
  </si>
  <si>
    <t>305-2</t>
  </si>
  <si>
    <t>Location Based</t>
  </si>
  <si>
    <t>Total GHG emission intensity (Scope 1 and 2)</t>
  </si>
  <si>
    <t>305-4</t>
  </si>
  <si>
    <t>Data coverage</t>
  </si>
  <si>
    <t>Other GHG Emissions (Scope 3)</t>
  </si>
  <si>
    <t>305-3</t>
  </si>
  <si>
    <t xml:space="preserve">     Purchased goods and services (upstream)</t>
  </si>
  <si>
    <t xml:space="preserve">     Fuel- and energy-related activities (not included in Scope 1 or Scope 2)</t>
  </si>
  <si>
    <t xml:space="preserve">     Waste generated in operations (composting, incinerating)</t>
  </si>
  <si>
    <t>Significant Air Emissions</t>
  </si>
  <si>
    <t>305-7</t>
  </si>
  <si>
    <t>Tonnes</t>
  </si>
  <si>
    <t>Direct mercury emissions</t>
  </si>
  <si>
    <t>Direct dust emissions</t>
  </si>
  <si>
    <t>% of Total electric generation</t>
  </si>
  <si>
    <t xml:space="preserve">Waste Management </t>
  </si>
  <si>
    <t>306-3, 306-4, 306-5</t>
  </si>
  <si>
    <t>Metric tonnes</t>
  </si>
  <si>
    <t>Total waste recycled/ reused</t>
  </si>
  <si>
    <t>Total waste disposed</t>
  </si>
  <si>
    <t>Waste landfilled</t>
  </si>
  <si>
    <t>Waste incinerated with energy recovery</t>
  </si>
  <si>
    <t>Waste incinerated without energy recovery</t>
  </si>
  <si>
    <t>Waste with unknown disposal method</t>
  </si>
  <si>
    <t>Non-Hazardous Waste</t>
  </si>
  <si>
    <t>Total non-hazardous waste generated</t>
  </si>
  <si>
    <t>Total non-hazardous waste recycled/ reused</t>
  </si>
  <si>
    <t>Total non-hazardous waste disposed</t>
  </si>
  <si>
    <t>Non-hazardous waste landfilled</t>
  </si>
  <si>
    <t>Non-hazardous waste incinerated with energy recovery</t>
  </si>
  <si>
    <t>Non-hazardous waste incinerated without energy recovery</t>
  </si>
  <si>
    <t>Non-hazardous waste with unknown disposal method</t>
  </si>
  <si>
    <t>Hazardous Waste</t>
  </si>
  <si>
    <t>Total hazardous waste generated</t>
  </si>
  <si>
    <t>Total hazardous waste recycled/ reused</t>
  </si>
  <si>
    <t>Total hazardous waste disposed</t>
  </si>
  <si>
    <t>Hazardous waste landfilled</t>
  </si>
  <si>
    <t>Hazardous waste incinerated with energy recovery</t>
  </si>
  <si>
    <t>Hazardous waste incinerated without energy recovery</t>
  </si>
  <si>
    <t>Hazardous waste with unknown disposal method</t>
  </si>
  <si>
    <t>SOCIAL DIMENSION</t>
  </si>
  <si>
    <t>Social Reporting</t>
  </si>
  <si>
    <t>Social reporting - coverage</t>
  </si>
  <si>
    <t>Diversity and Equal Opportunity</t>
  </si>
  <si>
    <t>Breakdown by gender</t>
  </si>
  <si>
    <t>405-1</t>
  </si>
  <si>
    <t>Male</t>
  </si>
  <si>
    <t>Female</t>
  </si>
  <si>
    <t>Breakdown by age</t>
  </si>
  <si>
    <t>&lt;30 years old</t>
  </si>
  <si>
    <t>30-50 years old</t>
  </si>
  <si>
    <t>% FTEs</t>
  </si>
  <si>
    <t>&gt;50 years old</t>
  </si>
  <si>
    <t>Breakdown by country (work-based)</t>
  </si>
  <si>
    <t>Thai</t>
  </si>
  <si>
    <t>Breakdown by nationality</t>
  </si>
  <si>
    <t>Vietnamese</t>
  </si>
  <si>
    <t>Lao</t>
  </si>
  <si>
    <t>Cambodian</t>
  </si>
  <si>
    <t>Filipino</t>
  </si>
  <si>
    <t>Indian</t>
  </si>
  <si>
    <t>German</t>
  </si>
  <si>
    <t>Australian</t>
  </si>
  <si>
    <t>Breakdown by race</t>
  </si>
  <si>
    <t>Asian</t>
  </si>
  <si>
    <t>White</t>
  </si>
  <si>
    <t>Caucasian</t>
  </si>
  <si>
    <t>% Management positions</t>
  </si>
  <si>
    <t>Management breakdown by nationality</t>
  </si>
  <si>
    <t>Management breakdown by race</t>
  </si>
  <si>
    <t>Employees with disability</t>
  </si>
  <si>
    <t>Gender diversity</t>
  </si>
  <si>
    <t>Female in total workforce</t>
  </si>
  <si>
    <t>% Junior management positions</t>
  </si>
  <si>
    <t>% Middle management positions</t>
  </si>
  <si>
    <t>% Top management positions</t>
  </si>
  <si>
    <t>% STEM positions</t>
  </si>
  <si>
    <t>Equal remuneration</t>
  </si>
  <si>
    <t>405-2</t>
  </si>
  <si>
    <t xml:space="preserve">     Executive level </t>
  </si>
  <si>
    <t xml:space="preserve">          Base salary</t>
  </si>
  <si>
    <t>Times</t>
  </si>
  <si>
    <t xml:space="preserve">          Base salary and other cash incentives</t>
  </si>
  <si>
    <t xml:space="preserve">     Management level</t>
  </si>
  <si>
    <t xml:space="preserve">     Non-management level</t>
  </si>
  <si>
    <t>Freedom of Association</t>
  </si>
  <si>
    <t>Talent Attraction &amp; Retention</t>
  </si>
  <si>
    <t>Employee engagement</t>
  </si>
  <si>
    <t xml:space="preserve">     Breakdown by gender</t>
  </si>
  <si>
    <t xml:space="preserve">          Male</t>
  </si>
  <si>
    <t xml:space="preserve">% </t>
  </si>
  <si>
    <t xml:space="preserve">          Female</t>
  </si>
  <si>
    <t xml:space="preserve">     Breakdown by age (generation)</t>
  </si>
  <si>
    <t xml:space="preserve">          Generation Z</t>
  </si>
  <si>
    <t xml:space="preserve">          Generation Y</t>
  </si>
  <si>
    <t xml:space="preserve">          Generation X</t>
  </si>
  <si>
    <t xml:space="preserve">          Baby Boom</t>
  </si>
  <si>
    <t>Employee turnover</t>
  </si>
  <si>
    <t>401-1</t>
  </si>
  <si>
    <t>Voluntary turnover</t>
  </si>
  <si>
    <t>Total employee turnover</t>
  </si>
  <si>
    <t xml:space="preserve">      Breakdown by age (generation)</t>
  </si>
  <si>
    <t>New hires</t>
  </si>
  <si>
    <t>New employee hires</t>
  </si>
  <si>
    <t xml:space="preserve">     Breakdown by country</t>
  </si>
  <si>
    <t xml:space="preserve">          Thailand</t>
  </si>
  <si>
    <t xml:space="preserve">          Vietnam</t>
  </si>
  <si>
    <t xml:space="preserve">          Laos</t>
  </si>
  <si>
    <t xml:space="preserve">          Others</t>
  </si>
  <si>
    <t xml:space="preserve">     Breakdown by age</t>
  </si>
  <si>
    <t xml:space="preserve">          Non-management positions </t>
  </si>
  <si>
    <t xml:space="preserve">          Junior management positions </t>
  </si>
  <si>
    <t xml:space="preserve">          Top management positions </t>
  </si>
  <si>
    <t>Open positions filled by internal candidates</t>
  </si>
  <si>
    <t>% Open positions</t>
  </si>
  <si>
    <t>Average hiring cost</t>
  </si>
  <si>
    <t>Baht/FTE</t>
  </si>
  <si>
    <t>Human Capital Development</t>
  </si>
  <si>
    <t>404-1</t>
  </si>
  <si>
    <t>Average amount spent on training</t>
  </si>
  <si>
    <t>Average hours of training</t>
  </si>
  <si>
    <t>Hours/FTE</t>
  </si>
  <si>
    <t>404-3</t>
  </si>
  <si>
    <t>Formal comparative ranking of employees within one employee category</t>
  </si>
  <si>
    <t>Discrimination &amp; Harassment</t>
  </si>
  <si>
    <t xml:space="preserve"> Number of incidents of discrimination</t>
  </si>
  <si>
    <t>406-1</t>
  </si>
  <si>
    <t xml:space="preserve"> Number of incidents of Harassment (both sexual and non-sexual)</t>
  </si>
  <si>
    <t>Parental Leave</t>
  </si>
  <si>
    <t>401-3</t>
  </si>
  <si>
    <t xml:space="preserve">     Male</t>
  </si>
  <si>
    <t xml:space="preserve">     Female</t>
  </si>
  <si>
    <t>Work-related Injuries</t>
  </si>
  <si>
    <t>403-9</t>
  </si>
  <si>
    <t>0</t>
  </si>
  <si>
    <t xml:space="preserve">     Contractor</t>
  </si>
  <si>
    <t>Case/million hours worked</t>
  </si>
  <si>
    <t>Fatalities</t>
  </si>
  <si>
    <t xml:space="preserve">     Contractor/Trainee </t>
  </si>
  <si>
    <t>Total number of hours worked (annually)</t>
  </si>
  <si>
    <t>Hour</t>
  </si>
  <si>
    <t>% Contractors</t>
  </si>
  <si>
    <t>Human Rights</t>
  </si>
  <si>
    <t>412-1</t>
  </si>
  <si>
    <t>Percentage of total human rights assessed in the last three years</t>
  </si>
  <si>
    <t xml:space="preserve">     Own operations</t>
  </si>
  <si>
    <t>% of BGRIM Operational Sites</t>
  </si>
  <si>
    <t xml:space="preserve">     Contractors and tier 1 suppliers</t>
  </si>
  <si>
    <t xml:space="preserve">     Joint ventures</t>
  </si>
  <si>
    <t>% of joint venture</t>
  </si>
  <si>
    <t>Percentage of total human rights assessed where risks have been identified</t>
  </si>
  <si>
    <t>Percentage of risk with mitigation or remediation process implemented</t>
  </si>
  <si>
    <t>Site with mitigation plans</t>
  </si>
  <si>
    <t>Corporate Citizenship &amp; Philanthropy</t>
  </si>
  <si>
    <t>Local communities</t>
  </si>
  <si>
    <t>Operations with implemented local community engagement, impact assessments, and/or development programs</t>
  </si>
  <si>
    <t>% of operations</t>
  </si>
  <si>
    <t>413-2</t>
  </si>
  <si>
    <t>color code</t>
  </si>
  <si>
    <t xml:space="preserve">Blue </t>
  </si>
  <si>
    <t>Fomular</t>
  </si>
  <si>
    <t xml:space="preserve">Black </t>
  </si>
  <si>
    <t xml:space="preserve">input </t>
  </si>
  <si>
    <t>Red</t>
  </si>
  <si>
    <t>pending data</t>
  </si>
  <si>
    <t>Energy consumption within the organisation</t>
  </si>
  <si>
    <t>D. Total renewable energy (wind, solar, biomass, hydroelectric, geothermal, etc.) sold</t>
  </si>
  <si>
    <t>Thailand</t>
  </si>
  <si>
    <t>Management breakdown by country (work-based)</t>
  </si>
  <si>
    <t>Management by objectives</t>
  </si>
  <si>
    <t>Type of Performance Appraisal</t>
  </si>
  <si>
    <t xml:space="preserve">Multidimensional performance appraisal </t>
  </si>
  <si>
    <t>Occupational Health and Safety (OHS)</t>
  </si>
  <si>
    <t>Light grey</t>
  </si>
  <si>
    <t>fomular check</t>
  </si>
  <si>
    <t>Employees took parental leave, by gender</t>
  </si>
  <si>
    <t>Employees returned to work after parental leave ended, by gender</t>
  </si>
  <si>
    <t>Employees returned to work after parental leave ended that were still employed 12 months after their return to work, by gender</t>
  </si>
  <si>
    <t>Total employees</t>
  </si>
  <si>
    <t xml:space="preserve">     Female in junior management positions</t>
  </si>
  <si>
    <t xml:space="preserve">     Female in middle management positions</t>
  </si>
  <si>
    <t xml:space="preserve">     Female in top management positions</t>
  </si>
  <si>
    <t xml:space="preserve">     Breakdown by gender </t>
  </si>
  <si>
    <t xml:space="preserve">     Breakdown by age </t>
  </si>
  <si>
    <t>Disclosure-2-2</t>
  </si>
  <si>
    <t>Disclosure-2-7</t>
  </si>
  <si>
    <t>Net profit - Owner of the parent</t>
  </si>
  <si>
    <t>Discrimination or Harassment</t>
  </si>
  <si>
    <t>Customer Privacy Data</t>
  </si>
  <si>
    <t>Corruption or Bribery</t>
  </si>
  <si>
    <t>Disclosure-2-9</t>
  </si>
  <si>
    <t>Disclosure-2-9, 405-1</t>
  </si>
  <si>
    <t>Disclosure 2-27</t>
  </si>
  <si>
    <t>Non-compliance with laws and regulations</t>
  </si>
  <si>
    <t>Disclosure 2-26</t>
  </si>
  <si>
    <t xml:space="preserve">Gross equipvalent generation own assets </t>
  </si>
  <si>
    <t>Smart Meter Penetration</t>
  </si>
  <si>
    <t xml:space="preserve">Total Water Withdrawal from all areas </t>
  </si>
  <si>
    <t>Target 2023</t>
  </si>
  <si>
    <t>&gt; 27</t>
  </si>
  <si>
    <t>&gt; 15</t>
  </si>
  <si>
    <t>&gt; 50</t>
  </si>
  <si>
    <t>&gt; 95</t>
  </si>
  <si>
    <t>Critical non-tier 1 supplier</t>
  </si>
  <si>
    <t>Supplier Screening</t>
  </si>
  <si>
    <t>Supplier ESG initial assessment</t>
  </si>
  <si>
    <t>Supplier ESG Risk Screening</t>
  </si>
  <si>
    <t xml:space="preserve">Significant Suppliers assessed (audited) </t>
  </si>
  <si>
    <t>Suppliers assessed with substantial actual/potential negative impacts</t>
  </si>
  <si>
    <t>Supplier agreed corrective action/improvement plan</t>
  </si>
  <si>
    <t>Suppliers with that were terminated</t>
  </si>
  <si>
    <t>Significant suppliers in capacity building programs</t>
  </si>
  <si>
    <t>%FTE</t>
  </si>
  <si>
    <t>Employee received training</t>
  </si>
  <si>
    <t xml:space="preserve">     Breakdown by management level </t>
  </si>
  <si>
    <t xml:space="preserve">     Breakdown by management level</t>
  </si>
  <si>
    <t xml:space="preserve">Female in management positions in revenue-generating functions </t>
  </si>
  <si>
    <t>Closed case with no wrongdoing found</t>
  </si>
  <si>
    <t xml:space="preserve">Total GHG emissions (Scope 1 and 2) </t>
  </si>
  <si>
    <t xml:space="preserve">C. Steam/heating/cooling and other energy (non-renewable) purchased </t>
  </si>
  <si>
    <t xml:space="preserve">Total renewable energy consumption </t>
  </si>
  <si>
    <t>Freshwater TDS ≤ 1000 mg/L</t>
  </si>
  <si>
    <t>Other water TDS &gt; 1,000 mg/L</t>
  </si>
  <si>
    <t>Asked P'Gam already, but if not ready by this month can hide for now (this is for CSA)</t>
  </si>
  <si>
    <t>comsec</t>
  </si>
  <si>
    <t>Total fines/ penalties paid in relation to information security breaches or other cybersecurity incident.</t>
  </si>
  <si>
    <t>Number of IT infrastructure incidents, which resulted in revenue loss or pay penalties</t>
  </si>
  <si>
    <t>hide this one for now (TBC with DPO during CSA)</t>
  </si>
  <si>
    <t>Reviewed</t>
  </si>
  <si>
    <t>IR</t>
  </si>
  <si>
    <t xml:space="preserve">add remark for 2023 </t>
  </si>
  <si>
    <t xml:space="preserve">EBITDA margin </t>
  </si>
  <si>
    <t>HIDE (to propose equity MW to MC- prior to CSA)</t>
  </si>
  <si>
    <t>Philanthropic activities</t>
  </si>
  <si>
    <t>413-1</t>
  </si>
  <si>
    <r>
      <t>% FTEs</t>
    </r>
    <r>
      <rPr>
        <vertAlign val="superscript"/>
        <sz val="10"/>
        <color theme="1"/>
        <rFont val="Browallia New"/>
        <family val="2"/>
      </rPr>
      <t>1</t>
    </r>
  </si>
  <si>
    <r>
      <t xml:space="preserve">          Middle management positions</t>
    </r>
    <r>
      <rPr>
        <vertAlign val="superscript"/>
        <sz val="10"/>
        <color theme="1"/>
        <rFont val="Browallia New"/>
        <family val="2"/>
      </rPr>
      <t xml:space="preserve"> </t>
    </r>
  </si>
  <si>
    <r>
      <t>Work-related Injuries Rate (Lost-Time Injury Frequency Rate (LTIFR)</t>
    </r>
    <r>
      <rPr>
        <vertAlign val="superscript"/>
        <sz val="10"/>
        <color theme="1"/>
        <rFont val="Browallia New"/>
        <family val="2"/>
      </rPr>
      <t xml:space="preserve">3 </t>
    </r>
  </si>
  <si>
    <r>
      <t>Human rights assessment</t>
    </r>
    <r>
      <rPr>
        <b/>
        <vertAlign val="superscript"/>
        <sz val="10"/>
        <color theme="1"/>
        <rFont val="Browallia New"/>
        <family val="2"/>
      </rPr>
      <t>1</t>
    </r>
  </si>
  <si>
    <r>
      <t>Operations with significant actual and potential negative impacts on local communities - Community complaints</t>
    </r>
    <r>
      <rPr>
        <vertAlign val="superscript"/>
        <sz val="10"/>
        <color theme="1"/>
        <rFont val="Browallia New"/>
        <family val="2"/>
      </rPr>
      <t>1</t>
    </r>
  </si>
  <si>
    <r>
      <t xml:space="preserve">EMS: Certification/Audit/Verification </t>
    </r>
    <r>
      <rPr>
        <b/>
        <vertAlign val="superscript"/>
        <sz val="10"/>
        <color theme="1"/>
        <rFont val="Browallia New"/>
        <family val="2"/>
      </rPr>
      <t>1</t>
    </r>
    <r>
      <rPr>
        <b/>
        <sz val="10"/>
        <color theme="1"/>
        <rFont val="Browallia New"/>
        <family val="2"/>
      </rPr>
      <t xml:space="preserve"> (% of all three, will not be exceed 100%)</t>
    </r>
  </si>
  <si>
    <r>
      <t>% of group-wide electricity generation</t>
    </r>
    <r>
      <rPr>
        <vertAlign val="superscript"/>
        <sz val="10"/>
        <color theme="1"/>
        <rFont val="Browallia New"/>
        <family val="2"/>
      </rPr>
      <t>2</t>
    </r>
  </si>
  <si>
    <r>
      <t xml:space="preserve">608.91 </t>
    </r>
    <r>
      <rPr>
        <vertAlign val="superscript"/>
        <sz val="10"/>
        <color theme="1"/>
        <rFont val="Browallia New"/>
        <family val="2"/>
      </rPr>
      <t>1,3</t>
    </r>
  </si>
  <si>
    <r>
      <t>m</t>
    </r>
    <r>
      <rPr>
        <vertAlign val="superscript"/>
        <sz val="10"/>
        <color theme="1"/>
        <rFont val="Browallia New"/>
        <family val="2"/>
      </rPr>
      <t>3</t>
    </r>
    <r>
      <rPr>
        <sz val="10"/>
        <color theme="1"/>
        <rFont val="Browallia New"/>
        <family val="2"/>
      </rPr>
      <t>/MWh</t>
    </r>
  </si>
  <si>
    <r>
      <t>Tonnes CO</t>
    </r>
    <r>
      <rPr>
        <vertAlign val="subscript"/>
        <sz val="10"/>
        <color theme="1"/>
        <rFont val="Browallia New"/>
        <family val="2"/>
      </rPr>
      <t>2</t>
    </r>
    <r>
      <rPr>
        <sz val="10"/>
        <color theme="1"/>
        <rFont val="Browallia New"/>
        <family val="2"/>
      </rPr>
      <t>e</t>
    </r>
  </si>
  <si>
    <r>
      <t>Direct GHG emissions (scope 1)</t>
    </r>
    <r>
      <rPr>
        <vertAlign val="superscript"/>
        <sz val="10"/>
        <color theme="1"/>
        <rFont val="Browallia New"/>
        <family val="2"/>
      </rPr>
      <t>1</t>
    </r>
  </si>
  <si>
    <r>
      <t>Market-based</t>
    </r>
    <r>
      <rPr>
        <vertAlign val="superscript"/>
        <sz val="10"/>
        <color theme="1"/>
        <rFont val="Browallia New"/>
        <family val="2"/>
      </rPr>
      <t>2</t>
    </r>
  </si>
  <si>
    <r>
      <t>Tonnes CO</t>
    </r>
    <r>
      <rPr>
        <vertAlign val="subscript"/>
        <sz val="10"/>
        <color theme="1"/>
        <rFont val="Browallia New"/>
        <family val="2"/>
      </rPr>
      <t>2</t>
    </r>
    <r>
      <rPr>
        <sz val="10"/>
        <color theme="1"/>
        <rFont val="Browallia New"/>
        <family val="2"/>
      </rPr>
      <t>e/MWh</t>
    </r>
  </si>
  <si>
    <r>
      <t>Direct NO</t>
    </r>
    <r>
      <rPr>
        <vertAlign val="subscript"/>
        <sz val="10"/>
        <color theme="1"/>
        <rFont val="Browallia New"/>
        <family val="2"/>
      </rPr>
      <t>x</t>
    </r>
    <r>
      <rPr>
        <sz val="10"/>
        <color theme="1"/>
        <rFont val="Browallia New"/>
        <family val="2"/>
      </rPr>
      <t xml:space="preserve"> emissions</t>
    </r>
  </si>
  <si>
    <r>
      <t>Direct SO</t>
    </r>
    <r>
      <rPr>
        <vertAlign val="subscript"/>
        <sz val="10"/>
        <color theme="1"/>
        <rFont val="Browallia New"/>
        <family val="2"/>
      </rPr>
      <t>x</t>
    </r>
    <r>
      <rPr>
        <sz val="10"/>
        <color theme="1"/>
        <rFont val="Browallia New"/>
        <family val="2"/>
      </rPr>
      <t xml:space="preserve"> emissions</t>
    </r>
  </si>
  <si>
    <r>
      <t>SF</t>
    </r>
    <r>
      <rPr>
        <vertAlign val="subscript"/>
        <sz val="10"/>
        <color theme="1"/>
        <rFont val="Browallia New"/>
        <family val="2"/>
      </rPr>
      <t>6</t>
    </r>
    <r>
      <rPr>
        <sz val="10"/>
        <color theme="1"/>
        <rFont val="Browallia New"/>
        <family val="2"/>
      </rPr>
      <t xml:space="preserve"> emissions</t>
    </r>
  </si>
  <si>
    <r>
      <t xml:space="preserve">500 </t>
    </r>
    <r>
      <rPr>
        <b/>
        <vertAlign val="superscript"/>
        <sz val="10"/>
        <color theme="1" tint="0.34998626667073579"/>
        <rFont val="Browallia New"/>
        <family val="2"/>
      </rPr>
      <t>1</t>
    </r>
  </si>
  <si>
    <r>
      <t xml:space="preserve">350 </t>
    </r>
    <r>
      <rPr>
        <b/>
        <vertAlign val="superscript"/>
        <sz val="10"/>
        <color theme="1" tint="0.34998626667073579"/>
        <rFont val="Browallia New"/>
        <family val="2"/>
      </rPr>
      <t>1</t>
    </r>
  </si>
  <si>
    <r>
      <t xml:space="preserve">150 </t>
    </r>
    <r>
      <rPr>
        <b/>
        <vertAlign val="superscript"/>
        <sz val="10"/>
        <color theme="1" tint="0.34998626667073579"/>
        <rFont val="Browallia New"/>
        <family val="2"/>
      </rPr>
      <t>1</t>
    </r>
  </si>
  <si>
    <r>
      <t>Normalised net profit</t>
    </r>
    <r>
      <rPr>
        <vertAlign val="superscript"/>
        <sz val="10"/>
        <color theme="1"/>
        <rFont val="Browallia New"/>
        <family val="2"/>
      </rPr>
      <t>2</t>
    </r>
    <r>
      <rPr>
        <sz val="10"/>
        <color theme="1"/>
        <rFont val="Browallia New"/>
        <family val="2"/>
      </rPr>
      <t xml:space="preserve"> - Owner of the parent</t>
    </r>
  </si>
  <si>
    <r>
      <t>Data coverage</t>
    </r>
    <r>
      <rPr>
        <vertAlign val="superscript"/>
        <sz val="10"/>
        <color theme="1"/>
        <rFont val="Browallia New"/>
        <family val="2"/>
      </rPr>
      <t>1</t>
    </r>
  </si>
  <si>
    <r>
      <t>Percentage of new suppliers that were screened using environmental, social and governance (ESG) criteria.</t>
    </r>
    <r>
      <rPr>
        <sz val="10"/>
        <color rgb="FFFF0000"/>
        <rFont val="Browallia New"/>
        <family val="2"/>
      </rPr>
      <t xml:space="preserve"> (ESG initial assessment)</t>
    </r>
  </si>
  <si>
    <r>
      <t xml:space="preserve"> Identified as high and medium ESG risk</t>
    </r>
    <r>
      <rPr>
        <vertAlign val="superscript"/>
        <sz val="10"/>
        <color theme="1"/>
        <rFont val="Browallia New"/>
        <family val="2"/>
      </rPr>
      <t>4</t>
    </r>
  </si>
  <si>
    <r>
      <t xml:space="preserve"> Identified as high and medium ESG risk</t>
    </r>
    <r>
      <rPr>
        <vertAlign val="superscript"/>
        <sz val="10"/>
        <color theme="1"/>
        <rFont val="Browallia New"/>
        <family val="2"/>
      </rPr>
      <t>4</t>
    </r>
    <r>
      <rPr>
        <sz val="10"/>
        <color theme="1"/>
        <rFont val="Browallia New"/>
        <family val="2"/>
      </rPr>
      <t xml:space="preserve"> </t>
    </r>
  </si>
  <si>
    <r>
      <t>Electric Utilities Performance</t>
    </r>
    <r>
      <rPr>
        <b/>
        <vertAlign val="superscript"/>
        <sz val="10"/>
        <color theme="1"/>
        <rFont val="Browallia New"/>
        <family val="2"/>
      </rPr>
      <t>1</t>
    </r>
  </si>
  <si>
    <r>
      <t xml:space="preserve">Total installed capacity </t>
    </r>
    <r>
      <rPr>
        <b/>
        <vertAlign val="superscript"/>
        <sz val="10"/>
        <color theme="1"/>
        <rFont val="Browallia New"/>
        <family val="2"/>
      </rPr>
      <t>6</t>
    </r>
  </si>
  <si>
    <r>
      <t>Capacity in operation</t>
    </r>
    <r>
      <rPr>
        <b/>
        <vertAlign val="superscript"/>
        <sz val="10"/>
        <color theme="1"/>
        <rFont val="Browallia New"/>
        <family val="2"/>
      </rPr>
      <t xml:space="preserve"> </t>
    </r>
  </si>
  <si>
    <t>Suppliers were supported corrective action/improvement plan by company</t>
  </si>
  <si>
    <r>
      <t>Adoption of the ISO 45001:2018 standard</t>
    </r>
    <r>
      <rPr>
        <vertAlign val="superscript"/>
        <sz val="10"/>
        <color theme="1"/>
        <rFont val="Browallia New"/>
        <family val="2"/>
      </rPr>
      <t>1</t>
    </r>
    <r>
      <rPr>
        <sz val="10"/>
        <color theme="1"/>
        <rFont val="Browallia New"/>
        <family val="2"/>
      </rPr>
      <t xml:space="preserve"> </t>
    </r>
  </si>
  <si>
    <t>Dutch</t>
  </si>
  <si>
    <t>OHS management system: Certification/Audit/Verification</t>
  </si>
  <si>
    <t>% Positions in 
revenue-generating functions</t>
  </si>
  <si>
    <t>% of total combined cycle
co-generation power plants</t>
  </si>
  <si>
    <t>VO, Hide for now</t>
  </si>
  <si>
    <t>VO, Hide for now - is this remark for row 11 or line 6</t>
  </si>
  <si>
    <t>HIDE for now</t>
  </si>
  <si>
    <t>1) EMS is verified through international standards (ISO 14001)</t>
  </si>
  <si>
    <t xml:space="preserve">2) Third party certification /audit / verification by specialised companies
</t>
  </si>
  <si>
    <r>
      <t>3) Internal certification /audit / verification by company's own specialists from headquarters</t>
    </r>
    <r>
      <rPr>
        <vertAlign val="superscript"/>
        <sz val="10"/>
        <color rgb="FFFF0000"/>
        <rFont val="Browallia New"/>
        <family val="2"/>
      </rPr>
      <t>2</t>
    </r>
    <r>
      <rPr>
        <sz val="10"/>
        <color rgb="FFFF0000"/>
        <rFont val="Browallia New"/>
        <family val="2"/>
      </rPr>
      <t xml:space="preserve"> - จำเป็นต้องระบุว่า from HQ มั้ย</t>
    </r>
  </si>
  <si>
    <r>
      <t>1</t>
    </r>
    <r>
      <rPr>
        <sz val="8"/>
        <color theme="1"/>
        <rFont val="Browallia New"/>
        <family val="2"/>
      </rPr>
      <t>Onsite storage refers to 1) non-hazardous waste, such as air filters, water filters, wood pieces, insulation, plastic bottles and glass, and 2) hazardous waste from our operations and supporting departments, such as oil, oil-soaked fabrics, light bulbs, contaminated containers, used ink cartridges, empty spray bottles and damaged solar panels. These types of waste are stored onsite, awaiting the next disposal. It is stored in a designated building or area of a project with permission (Sor. Kor. 1) from the Department of Industrial Works.</t>
    </r>
  </si>
  <si>
    <r>
      <t>1</t>
    </r>
    <r>
      <rPr>
        <sz val="8"/>
        <color theme="1"/>
        <rFont val="Browallia New"/>
        <family val="2"/>
      </rPr>
      <t>Calculated using emission factor from IPCC AR5</t>
    </r>
  </si>
  <si>
    <r>
      <t>2</t>
    </r>
    <r>
      <rPr>
        <sz val="8"/>
        <color theme="1"/>
        <rFont val="Browallia New"/>
        <family val="2"/>
      </rPr>
      <t>We only operate in markets that do not provide contractual instruments nor supplier-specific emission data, hence we can only report location-based emissions.</t>
    </r>
  </si>
  <si>
    <r>
      <t xml:space="preserve">1 </t>
    </r>
    <r>
      <rPr>
        <sz val="8"/>
        <color theme="1"/>
        <rFont val="Browallia New"/>
        <family val="2"/>
      </rPr>
      <t>Include water flow from hydro power plant</t>
    </r>
  </si>
  <si>
    <r>
      <t xml:space="preserve">2  </t>
    </r>
    <r>
      <rPr>
        <sz val="8"/>
        <color theme="1"/>
        <rFont val="Browallia New"/>
        <family val="2"/>
      </rPr>
      <t xml:space="preserve">Calculated by total water withdrawal minus water discharge that returned to the source of extraction at similar or higher quality as raw water extracted, except water from municipal water supplies or from other water utilities. </t>
    </r>
  </si>
  <si>
    <r>
      <t>3</t>
    </r>
    <r>
      <rPr>
        <sz val="8"/>
        <color theme="1"/>
        <rFont val="Browallia New"/>
        <family val="2"/>
      </rPr>
      <t xml:space="preserve"> Adjusted data relevant to surface water using in hydro power plant due to error in calculation </t>
    </r>
  </si>
  <si>
    <r>
      <t>4</t>
    </r>
    <r>
      <rPr>
        <sz val="8"/>
        <color theme="1"/>
        <rFont val="Browallia New"/>
        <family val="2"/>
      </rPr>
      <t xml:space="preserve"> Adjusted data and calculated based on actual water withdrawal and dischardged from/to power plants identified in water stress area. As of 2022, there are 19 plants including  1 co-generation power plants and 18 solar power plants.</t>
    </r>
  </si>
  <si>
    <r>
      <rPr>
        <vertAlign val="superscript"/>
        <sz val="8"/>
        <color rgb="FFFF0000"/>
        <rFont val="Browallia New"/>
        <family val="2"/>
      </rPr>
      <t>1</t>
    </r>
    <r>
      <rPr>
        <sz val="8"/>
        <color rgb="FFFF0000"/>
        <rFont val="Browallia New"/>
        <family val="2"/>
      </rPr>
      <t xml:space="preserve"> Please note that the percentages provided for each level of audit practice represent the coverage of our operations audited by the respective approaches. It's essential to understand the hierarchical nature of the audit process. To achieve the best level of audit (international standard), an operation must successfully pass through the third-party verification (Good level) and internal audit (Decent level) stages first. Once an operation meets the requirements of first two levels, it qualifies for the international standard and will not be further counted under third-party verification or internal audit. This approach ensures a comprehensive evaluation of our operations while avoiding double-counting in the data representation</t>
    </r>
  </si>
  <si>
    <r>
      <rPr>
        <vertAlign val="superscript"/>
        <sz val="8"/>
        <color theme="1"/>
        <rFont val="Browallia New"/>
        <family val="2"/>
      </rPr>
      <t>2</t>
    </r>
    <r>
      <rPr>
        <sz val="8"/>
        <color theme="1"/>
        <rFont val="Browallia New"/>
        <family val="2"/>
      </rPr>
      <t xml:space="preserve"> B.Grimm Power's ISO 14001:2015 certifications are verified by independent external auditors, namely BSI Group  (Thailand) Ltd., TUV NORD Thailand Ltd.,  United Registrar of Systems (Thailand) Ltd., and SOCOTEC Certification (Thailand) Co., Ltd</t>
    </r>
  </si>
  <si>
    <r>
      <rPr>
        <vertAlign val="superscript"/>
        <sz val="8"/>
        <color rgb="FFFF0000"/>
        <rFont val="Browallia New"/>
        <family val="2"/>
      </rPr>
      <t>2</t>
    </r>
    <r>
      <rPr>
        <sz val="8"/>
        <color rgb="FFFF0000"/>
        <rFont val="Browallia New"/>
        <family val="2"/>
      </rPr>
      <t xml:space="preserve"> From 2021 onwards, the definition of data coverage has been adjusted to % of group-wide electricity generation (inculding generation from co-generation power plants, solar power plant, wind farm, hydropower plants from both Thailand and overseas), from previously % of total combined cycle co-generation power plants</t>
    </r>
  </si>
  <si>
    <r>
      <rPr>
        <vertAlign val="superscript"/>
        <sz val="8"/>
        <color theme="1"/>
        <rFont val="Browallia New"/>
        <family val="2"/>
      </rPr>
      <t>1</t>
    </r>
    <r>
      <rPr>
        <sz val="8"/>
        <color theme="1"/>
        <rFont val="Browallia New"/>
        <family val="2"/>
      </rPr>
      <t>B.Grimm Power's ISO 45001:2018 certifications are verified by independent external auditors, namely BSI Group (Thailand) Ltd., TUV NORD Thailand Ltd., United Registrar of Systems (Thailand) Ltd., and SOCOTEC Certification (Thailand) Co., Ltd</t>
    </r>
  </si>
  <si>
    <r>
      <t>2</t>
    </r>
    <r>
      <rPr>
        <sz val="8"/>
        <color theme="1"/>
        <rFont val="Browallia New"/>
        <family val="2"/>
      </rPr>
      <t>Work-related injuries is defined as any injury suffered while working, excluding first-aid cases, that does not result in lost time.</t>
    </r>
  </si>
  <si>
    <r>
      <t xml:space="preserve">1 </t>
    </r>
    <r>
      <rPr>
        <sz val="8"/>
        <rFont val="Browallia New"/>
        <family val="2"/>
      </rPr>
      <t>Human Rights Due Diligence (assessement) is performed at least every three years</t>
    </r>
  </si>
  <si>
    <r>
      <t>1</t>
    </r>
    <r>
      <rPr>
        <sz val="8"/>
        <rFont val="Browallia New"/>
        <family val="2"/>
      </rPr>
      <t>based on documented, written complaints we receive</t>
    </r>
  </si>
  <si>
    <r>
      <t>1</t>
    </r>
    <r>
      <rPr>
        <sz val="8"/>
        <color theme="1"/>
        <rFont val="Browallia New"/>
        <family val="2"/>
      </rPr>
      <t>Remuneration and benefits, provident fund contribution and employee development expenses</t>
    </r>
  </si>
  <si>
    <r>
      <t>2</t>
    </r>
    <r>
      <rPr>
        <sz val="8"/>
        <color theme="1"/>
        <rFont val="Browallia New"/>
        <family val="2"/>
      </rPr>
      <t>All company taxes (corporate, income, property, etc.) and related penalties paid at the international, national, and local levels.</t>
    </r>
  </si>
  <si>
    <r>
      <t>3</t>
    </r>
    <r>
      <rPr>
        <sz val="8"/>
        <color theme="1"/>
        <rFont val="Browallia New"/>
        <family val="2"/>
      </rPr>
      <t>Includes financing cost of loan and debenture from financial institutions, infrastructure funds and construction payables</t>
    </r>
  </si>
  <si>
    <t>Overseas</t>
  </si>
  <si>
    <r>
      <t>1</t>
    </r>
    <r>
      <rPr>
        <sz val="8"/>
        <color theme="1"/>
        <rFont val="Browallia New"/>
        <family val="2"/>
      </rPr>
      <t>Data coverage (% of customers surveyed) includes both respondents and non-respondents from 2021 onwards (previously include only respondents)</t>
    </r>
  </si>
  <si>
    <r>
      <t xml:space="preserve">    </t>
    </r>
    <r>
      <rPr>
        <vertAlign val="superscript"/>
        <sz val="8"/>
        <color rgb="FFFF0000"/>
        <rFont val="Browallia New"/>
        <family val="2"/>
      </rPr>
      <t>1</t>
    </r>
    <r>
      <rPr>
        <sz val="8"/>
        <color rgb="FFFF0000"/>
        <rFont val="Browallia New"/>
        <family val="2"/>
      </rPr>
      <t>B.Grimm Power monitor the secondary use of customers’ personal data annually. In 2022, the percentage of users whose customer data is used for secondary purposes was 4.7</t>
    </r>
  </si>
  <si>
    <r>
      <t>1</t>
    </r>
    <r>
      <rPr>
        <sz val="8"/>
        <color theme="1"/>
        <rFont val="Browallia New"/>
        <family val="2"/>
      </rPr>
      <t xml:space="preserve"> The reporting scope for Electric Utilities Performances is indicated on B.Grimm Power Form 56-1 (One Report), About this report section, Reporting Boundaries topic</t>
    </r>
  </si>
  <si>
    <r>
      <t xml:space="preserve">2 </t>
    </r>
    <r>
      <rPr>
        <sz val="8"/>
        <color theme="1"/>
        <rFont val="Browallia New"/>
        <family val="2"/>
      </rPr>
      <t>Non-operational diesel power plant turning business to reselling electricity bought from EVN’s subsidiary to over 200 IUs in Amata City Bien Hoa Industrial Estate</t>
    </r>
  </si>
  <si>
    <r>
      <rPr>
        <vertAlign val="superscript"/>
        <sz val="8"/>
        <color theme="1"/>
        <rFont val="Browallia New"/>
        <family val="2"/>
      </rPr>
      <t xml:space="preserve">3 </t>
    </r>
    <r>
      <rPr>
        <sz val="8"/>
        <color theme="1"/>
        <rFont val="Browallia New"/>
        <family val="2"/>
      </rPr>
      <t>Combined cycle power plants in Thailand</t>
    </r>
  </si>
  <si>
    <r>
      <rPr>
        <vertAlign val="superscript"/>
        <sz val="8"/>
        <color theme="1"/>
        <rFont val="Browallia New"/>
        <family val="2"/>
      </rPr>
      <t>4</t>
    </r>
    <r>
      <rPr>
        <sz val="8"/>
        <color theme="1"/>
        <rFont val="Browallia New"/>
        <family val="2"/>
      </rPr>
      <t xml:space="preserve"> Efficiency is based on Net Equivalent Efficiency (Higher Heating Value of Saturated Gas or HHV(sat))</t>
    </r>
  </si>
  <si>
    <r>
      <rPr>
        <vertAlign val="superscript"/>
        <sz val="8"/>
        <color theme="1"/>
        <rFont val="Browallia New"/>
        <family val="2"/>
      </rPr>
      <t>5</t>
    </r>
    <r>
      <rPr>
        <sz val="8"/>
        <color theme="1"/>
        <rFont val="Browallia New"/>
        <family val="2"/>
      </rPr>
      <t xml:space="preserve"> Efficiency is based on Net Cogen Efficiency (Lower Heating Value of Dry Gas or LHV(dry))</t>
    </r>
  </si>
  <si>
    <r>
      <t xml:space="preserve">1 </t>
    </r>
    <r>
      <rPr>
        <sz val="8"/>
        <color theme="1"/>
        <rFont val="Browallia New"/>
        <family val="2"/>
      </rPr>
      <t>B.Grimm Power does not incur any fines or settlements related to anti-competitive practices in the past 4 years. Therefore, we do not have the status and progress of the breaches reported as well as the details of actions taken against the substantiated cases.</t>
    </r>
  </si>
  <si>
    <r>
      <t>Female in all management positions</t>
    </r>
    <r>
      <rPr>
        <vertAlign val="superscript"/>
        <sz val="10"/>
        <color theme="1"/>
        <rFont val="Browallia New"/>
        <family val="2"/>
      </rPr>
      <t>2</t>
    </r>
  </si>
  <si>
    <r>
      <t>1</t>
    </r>
    <r>
      <rPr>
        <sz val="8"/>
        <color theme="1"/>
        <rFont val="Browallia New"/>
        <family val="2"/>
      </rPr>
      <t>EBITDA = Earnings before interest, taxes, depreciation and amortisation - Non operating income / (expense)</t>
    </r>
  </si>
  <si>
    <r>
      <t>2</t>
    </r>
    <r>
      <rPr>
        <sz val="8"/>
        <color theme="1"/>
        <rFont val="Browallia New"/>
        <family val="2"/>
      </rPr>
      <t>Normalised net profit = Net profit - Unrealised gain / (loss) from FX - Non-operating income / (expense)</t>
    </r>
  </si>
  <si>
    <r>
      <rPr>
        <vertAlign val="superscript"/>
        <sz val="8"/>
        <color theme="1"/>
        <rFont val="Browallia New"/>
        <family val="2"/>
      </rPr>
      <t>3</t>
    </r>
    <r>
      <rPr>
        <sz val="8"/>
        <color theme="1"/>
        <rFont val="Browallia New"/>
        <family val="2"/>
      </rPr>
      <t>covers only employees under B.Grimm Power and its subsidiaries in Thailand</t>
    </r>
  </si>
  <si>
    <r>
      <t xml:space="preserve">Employees covered by welfare committees </t>
    </r>
    <r>
      <rPr>
        <vertAlign val="superscript"/>
        <sz val="10"/>
        <color theme="1"/>
        <rFont val="Browallia New"/>
        <family val="2"/>
      </rPr>
      <t>3,5</t>
    </r>
  </si>
  <si>
    <r>
      <t>Coverage for employee engagement</t>
    </r>
    <r>
      <rPr>
        <vertAlign val="superscript"/>
        <sz val="10"/>
        <color theme="1"/>
        <rFont val="Browallia New"/>
        <family val="2"/>
      </rPr>
      <t>3</t>
    </r>
  </si>
  <si>
    <r>
      <t>Trainings and development</t>
    </r>
    <r>
      <rPr>
        <b/>
        <vertAlign val="superscript"/>
        <sz val="10"/>
        <color theme="1"/>
        <rFont val="Browallia New"/>
        <family val="2"/>
      </rPr>
      <t>6</t>
    </r>
  </si>
  <si>
    <r>
      <t>Parental leave</t>
    </r>
    <r>
      <rPr>
        <b/>
        <vertAlign val="superscript"/>
        <sz val="10"/>
        <color theme="1"/>
        <rFont val="Browallia New"/>
        <family val="2"/>
      </rPr>
      <t>7</t>
    </r>
  </si>
  <si>
    <r>
      <t>Return to work rate</t>
    </r>
    <r>
      <rPr>
        <b/>
        <vertAlign val="superscript"/>
        <sz val="10"/>
        <color theme="1"/>
        <rFont val="Browallia New"/>
        <family val="2"/>
      </rPr>
      <t>8</t>
    </r>
  </si>
  <si>
    <r>
      <t>Retention rate</t>
    </r>
    <r>
      <rPr>
        <b/>
        <vertAlign val="superscript"/>
        <sz val="10"/>
        <color theme="1"/>
        <rFont val="Browallia New"/>
        <family val="2"/>
      </rPr>
      <t>9</t>
    </r>
  </si>
  <si>
    <r>
      <t xml:space="preserve">7 </t>
    </r>
    <r>
      <rPr>
        <sz val="8"/>
        <color theme="1"/>
        <rFont val="Browallia New"/>
        <family val="2"/>
      </rPr>
      <t>Parental leave is a paid leave for both female (98 leave days with paid 45 days by the company and 53 days by the Social Security Office) and male employees (6 leave days as personal leave) for the primary caregiver who is the person primarily responsible for the care and upbringing of a child.</t>
    </r>
  </si>
  <si>
    <r>
      <t>8</t>
    </r>
    <r>
      <rPr>
        <sz val="8"/>
        <color theme="1"/>
        <rFont val="Browallia New"/>
        <family val="2"/>
      </rPr>
      <t>Return to Work Rate = (Total number of employees that did return to work after parental leave/Total number of employees due to return to work after taking parental leave) x 100</t>
    </r>
  </si>
  <si>
    <r>
      <t>9</t>
    </r>
    <r>
      <rPr>
        <sz val="8"/>
        <color theme="1"/>
        <rFont val="Browallia New"/>
        <family val="2"/>
      </rPr>
      <t>Retention Rate = (Total number of employees retained 12 months after returning to work following a period of parental leave/Total number of employees returning from parental leave in the prior reporting period(s)) x 100</t>
    </r>
  </si>
  <si>
    <r>
      <t>Workforce</t>
    </r>
    <r>
      <rPr>
        <b/>
        <vertAlign val="superscript"/>
        <sz val="10"/>
        <color theme="1"/>
        <rFont val="Browallia New"/>
        <family val="2"/>
      </rPr>
      <t>10</t>
    </r>
  </si>
  <si>
    <r>
      <t>Female in STEM-related positions</t>
    </r>
    <r>
      <rPr>
        <vertAlign val="superscript"/>
        <sz val="10"/>
        <rFont val="Browallia New"/>
        <family val="2"/>
      </rPr>
      <t>4</t>
    </r>
  </si>
  <si>
    <t>Total Waste Generated</t>
  </si>
  <si>
    <t>Biodiversity</t>
  </si>
  <si>
    <t>Non-hazardous wasteotherwise disposed, please specify: sold, send to third party</t>
  </si>
  <si>
    <t>102-41, 407-1</t>
  </si>
  <si>
    <t>Commercial initiatives</t>
  </si>
  <si>
    <t>Community investments</t>
  </si>
  <si>
    <t>Charitable donations</t>
  </si>
  <si>
    <t>% of contractors and tier-1 suppliers</t>
  </si>
  <si>
    <t>Waste otherwise disposed, please specify: sold, send to third party</t>
  </si>
  <si>
    <t>Hazardous waste otherwise disposed, please specify: sold, send to third party</t>
  </si>
  <si>
    <t xml:space="preserve"> Environmental Management</t>
  </si>
  <si>
    <t>Sale and service income</t>
  </si>
  <si>
    <r>
      <t xml:space="preserve">Total water withdrawn from water stress area </t>
    </r>
    <r>
      <rPr>
        <vertAlign val="superscript"/>
        <sz val="10"/>
        <color theme="1"/>
        <rFont val="Browallia New"/>
        <family val="2"/>
      </rPr>
      <t>4</t>
    </r>
  </si>
  <si>
    <r>
      <t>Benefits to employees</t>
    </r>
    <r>
      <rPr>
        <vertAlign val="superscript"/>
        <sz val="10"/>
        <color theme="1" tint="0.34998626667073579"/>
        <rFont val="Browallia New"/>
        <family val="2"/>
      </rPr>
      <t xml:space="preserve">1 </t>
    </r>
  </si>
  <si>
    <t>Dividend to shareholders</t>
  </si>
  <si>
    <r>
      <t>Tax to governments</t>
    </r>
    <r>
      <rPr>
        <vertAlign val="superscript"/>
        <sz val="10"/>
        <color theme="1" tint="0.34998626667073579"/>
        <rFont val="Browallia New"/>
        <family val="2"/>
      </rPr>
      <t>2</t>
    </r>
  </si>
  <si>
    <r>
      <t>Finance cost</t>
    </r>
    <r>
      <rPr>
        <vertAlign val="superscript"/>
        <sz val="10"/>
        <color theme="1" tint="0.34998626667073579"/>
        <rFont val="Browallia New"/>
        <family val="2"/>
      </rPr>
      <t xml:space="preserve">3 </t>
    </r>
  </si>
  <si>
    <t>Environmental management</t>
  </si>
  <si>
    <t>Board structure - Board of Directors</t>
  </si>
  <si>
    <t>Critical tier 1 suppliers</t>
  </si>
  <si>
    <t>Tier 1 suppliers</t>
  </si>
  <si>
    <t>Critical tier 1 suppliers assessed by ESG Risk Screening</t>
  </si>
  <si>
    <t>Critical non-tier 1 suppliers assessed by ESG Risk Screening</t>
  </si>
  <si>
    <t>Significant critical non-tier 1 suppliers</t>
  </si>
  <si>
    <t xml:space="preserve">Critical tier 1 suppliers assessed by ESG initial assessment </t>
  </si>
  <si>
    <t xml:space="preserve">Critical non-tier 1 suppliers assessed by ESG initial assessment </t>
  </si>
  <si>
    <t>Capacity factor (%)</t>
  </si>
  <si>
    <t>Treated Wastewater TDS ≤ 1000 mg/L</t>
  </si>
  <si>
    <t>Treated Wastewater TDS &gt; 1000 mg/L</t>
  </si>
  <si>
    <t>Waste disposal</t>
  </si>
  <si>
    <r>
      <t>Payment to suppliers and contractors</t>
    </r>
    <r>
      <rPr>
        <vertAlign val="superscript"/>
        <sz val="10"/>
        <color theme="1" tint="0.34998626667073579"/>
        <rFont val="Browallia New"/>
        <family val="2"/>
      </rPr>
      <t>4</t>
    </r>
  </si>
  <si>
    <t>% of metering devices 
that are smart meters</t>
  </si>
  <si>
    <r>
      <t>Electricity Generation Mix</t>
    </r>
    <r>
      <rPr>
        <b/>
        <vertAlign val="superscript"/>
        <sz val="10"/>
        <color theme="1"/>
        <rFont val="Browallia New"/>
        <family val="2"/>
      </rPr>
      <t>7</t>
    </r>
  </si>
  <si>
    <t>Significant tier 1 suppliers</t>
  </si>
  <si>
    <t xml:space="preserve"> % of significant suppliers</t>
  </si>
  <si>
    <t>Total number of investigated cases</t>
  </si>
  <si>
    <t>Total complaints through whistleblowing and grievance channels</t>
  </si>
  <si>
    <t xml:space="preserve">Under investigation </t>
  </si>
  <si>
    <t>Supplier ESG development</t>
  </si>
  <si>
    <t>% of new suppliers</t>
  </si>
  <si>
    <t>New suppliers acknowledged suppliers code of conduct and guidelines for sustainability</t>
  </si>
  <si>
    <t>Confirmed cases of wrongdoing</t>
  </si>
  <si>
    <t>Total number of not accepted cases (ungrounded)</t>
  </si>
  <si>
    <t>Supplier</t>
  </si>
  <si>
    <r>
      <t>Overall energy efficiency</t>
    </r>
    <r>
      <rPr>
        <vertAlign val="superscript"/>
        <sz val="10"/>
        <color theme="1"/>
        <rFont val="Browallia New"/>
        <family val="2"/>
      </rPr>
      <t>5</t>
    </r>
    <r>
      <rPr>
        <sz val="10"/>
        <color theme="1"/>
        <rFont val="Browallia New"/>
        <family val="2"/>
      </rPr>
      <t xml:space="preserve"> </t>
    </r>
  </si>
  <si>
    <r>
      <t>Efficiency rate of electricity generation</t>
    </r>
    <r>
      <rPr>
        <vertAlign val="superscript"/>
        <sz val="10"/>
        <color theme="1"/>
        <rFont val="Browallia New"/>
        <family val="2"/>
      </rPr>
      <t>4</t>
    </r>
  </si>
  <si>
    <r>
      <t>Efficiency rate of steam production</t>
    </r>
    <r>
      <rPr>
        <vertAlign val="superscript"/>
        <sz val="10"/>
        <rFont val="Browallia New"/>
        <family val="2"/>
      </rPr>
      <t>4</t>
    </r>
  </si>
  <si>
    <t>Customer</t>
  </si>
  <si>
    <t>Net interest-bearing debt to equity</t>
  </si>
  <si>
    <r>
      <t>Operational efficiency</t>
    </r>
    <r>
      <rPr>
        <b/>
        <vertAlign val="superscript"/>
        <sz val="10"/>
        <color theme="1"/>
        <rFont val="Browallia New"/>
        <family val="2"/>
      </rPr>
      <t>3</t>
    </r>
  </si>
  <si>
    <t>Energy efficiency</t>
  </si>
  <si>
    <r>
      <t>The usage of smart meters in our distribution grid</t>
    </r>
    <r>
      <rPr>
        <vertAlign val="superscript"/>
        <sz val="10"/>
        <color theme="1"/>
        <rFont val="Browallia New"/>
        <family val="2"/>
      </rPr>
      <t>6</t>
    </r>
  </si>
  <si>
    <r>
      <t>1</t>
    </r>
    <r>
      <rPr>
        <sz val="8"/>
        <color theme="1"/>
        <rFont val="Browallia New"/>
        <family val="2"/>
      </rPr>
      <t>FTE stands for Full-Time Equivalent employees</t>
    </r>
  </si>
  <si>
    <r>
      <t>2</t>
    </r>
    <r>
      <rPr>
        <sz val="8"/>
        <color theme="1"/>
        <rFont val="Browallia New"/>
        <family val="2"/>
      </rPr>
      <t>Junior management position includes Assistant Vice President to First Assistant Vice President, Middle management position includes Vice President to First Senior Vice President, and Top management position includes Executive Vice President to President</t>
    </r>
  </si>
  <si>
    <r>
      <t>4</t>
    </r>
    <r>
      <rPr>
        <sz val="8"/>
        <color theme="1"/>
        <rFont val="Browallia New"/>
        <family val="2"/>
      </rPr>
      <t xml:space="preserve">STEM refers to Science, Technology, Engineering, and Mathematics </t>
    </r>
  </si>
  <si>
    <r>
      <t xml:space="preserve">5 </t>
    </r>
    <r>
      <rPr>
        <sz val="8"/>
        <color theme="1"/>
        <rFont val="Browallia New"/>
        <family val="2"/>
      </rPr>
      <t>Calculated from the numbers of employees covered by welfare committee divide by total employees (excluding overseas employees)</t>
    </r>
  </si>
  <si>
    <r>
      <t xml:space="preserve">6 </t>
    </r>
    <r>
      <rPr>
        <sz val="8"/>
        <color theme="1"/>
        <rFont val="Browallia New"/>
        <family val="2"/>
      </rPr>
      <t>Data Breakdown for the average hours of training is calculated from the number of employees in that category divided by total of their trained hours in that category</t>
    </r>
  </si>
  <si>
    <r>
      <t>3</t>
    </r>
    <r>
      <rPr>
        <sz val="8"/>
        <color theme="1"/>
        <rFont val="Browallia New"/>
        <family val="2"/>
      </rPr>
      <t>LTIFR is a number of recordable work-related injuries per 1 million hours worked</t>
    </r>
  </si>
  <si>
    <r>
      <t>4</t>
    </r>
    <r>
      <rPr>
        <sz val="8"/>
        <color theme="1"/>
        <rFont val="Browallia New"/>
        <family val="2"/>
      </rPr>
      <t>Fatality rate is a number of fatalities (as a result of work-related injury) per 1 million hours worked</t>
    </r>
  </si>
  <si>
    <t xml:space="preserve">A. Non-renewable fuels purchased and consumed </t>
  </si>
  <si>
    <t>Total energy intensity (non-renewable energy)</t>
  </si>
  <si>
    <r>
      <t xml:space="preserve">608.76 </t>
    </r>
    <r>
      <rPr>
        <vertAlign val="superscript"/>
        <sz val="10"/>
        <color theme="1"/>
        <rFont val="Browallia New"/>
        <family val="2"/>
      </rPr>
      <t>1,3</t>
    </r>
  </si>
  <si>
    <r>
      <t>4</t>
    </r>
    <r>
      <rPr>
        <sz val="8"/>
        <color theme="1"/>
        <rFont val="Browallia New"/>
        <family val="2"/>
      </rPr>
      <t xml:space="preserve"> In 2018-2019, the economic value distribution subjected on payment to suppliers and contractors were included in the Operating Cost</t>
    </r>
  </si>
  <si>
    <r>
      <rPr>
        <vertAlign val="superscript"/>
        <sz val="8"/>
        <color theme="1"/>
        <rFont val="Browallia New"/>
        <family val="2"/>
      </rPr>
      <t>6</t>
    </r>
    <r>
      <rPr>
        <sz val="8"/>
        <color theme="1"/>
        <rFont val="Browallia New"/>
        <family val="2"/>
      </rPr>
      <t xml:space="preserve"> In 2022 onwards, reporting scope expanded to renewable energy power plants in both Thailand and overseas.</t>
    </r>
  </si>
  <si>
    <t>Unplanned outage</t>
  </si>
  <si>
    <t>Power Outage Frequency</t>
  </si>
  <si>
    <t>Average age of plants</t>
  </si>
  <si>
    <t>Electricity Transmission &amp; Distribution Reliability</t>
  </si>
  <si>
    <t>Electricity Transmission and Distribution Losses</t>
  </si>
  <si>
    <r>
      <rPr>
        <vertAlign val="superscript"/>
        <sz val="8"/>
        <color theme="1"/>
        <rFont val="Browallia New"/>
        <family val="2"/>
      </rPr>
      <t>10</t>
    </r>
    <r>
      <rPr>
        <sz val="8"/>
        <color theme="1"/>
        <rFont val="Browallia New"/>
        <family val="2"/>
      </rPr>
      <t>The employee-related information and breakdown presented based on our sustainability reporting scope. This scope covers B.Grimm Power and its subsidiaries, excluding non-COD projects, holding companies, associate companies, and joint ventures. For 2023, the total FTE employees within this scope was    1,211. If include holding companies, FTEs increases to 1,221, where the breakdowns gender data were provided.</t>
    </r>
  </si>
  <si>
    <r>
      <t>Work-related Injuries</t>
    </r>
    <r>
      <rPr>
        <vertAlign val="superscript"/>
        <sz val="10"/>
        <color theme="1"/>
        <rFont val="Browallia New"/>
        <family val="2"/>
      </rPr>
      <t>2</t>
    </r>
    <r>
      <rPr>
        <sz val="10"/>
        <color theme="1"/>
        <rFont val="Browallia New"/>
        <family val="2"/>
      </rPr>
      <t xml:space="preserve"> </t>
    </r>
  </si>
  <si>
    <r>
      <t>Fatality Rate</t>
    </r>
    <r>
      <rPr>
        <vertAlign val="superscript"/>
        <sz val="10"/>
        <color theme="1" tint="0.34998626667073579"/>
        <rFont val="Browallia New"/>
        <family val="2"/>
      </rPr>
      <t>4</t>
    </r>
  </si>
  <si>
    <r>
      <t xml:space="preserve">Employee training on Occupational Health, Safety and </t>
    </r>
    <r>
      <rPr>
        <sz val="10"/>
        <rFont val="Browallia New"/>
        <family val="2"/>
      </rPr>
      <t>Environment</t>
    </r>
  </si>
  <si>
    <r>
      <t>Average female to male salary</t>
    </r>
    <r>
      <rPr>
        <vertAlign val="superscript"/>
        <sz val="10"/>
        <color theme="1"/>
        <rFont val="Browallia New"/>
        <family val="2"/>
      </rPr>
      <t>3</t>
    </r>
  </si>
  <si>
    <r>
      <t>Total water discharged  to water stress area</t>
    </r>
    <r>
      <rPr>
        <b/>
        <vertAlign val="superscript"/>
        <sz val="10"/>
        <color theme="1"/>
        <rFont val="Browallia New"/>
        <family val="2"/>
      </rPr>
      <t xml:space="preserve"> 4</t>
    </r>
  </si>
  <si>
    <r>
      <t>Total Net Fresh Water consumption</t>
    </r>
    <r>
      <rPr>
        <b/>
        <vertAlign val="superscript"/>
        <sz val="10"/>
        <color theme="1"/>
        <rFont val="Browallia New"/>
        <family val="2"/>
      </rPr>
      <t>2</t>
    </r>
    <r>
      <rPr>
        <b/>
        <sz val="10"/>
        <color theme="1"/>
        <rFont val="Browallia New"/>
        <family val="2"/>
      </rPr>
      <t xml:space="preserve"> </t>
    </r>
  </si>
  <si>
    <r>
      <t xml:space="preserve">Total Net Fresh Water consumption from water stress area </t>
    </r>
    <r>
      <rPr>
        <b/>
        <vertAlign val="superscript"/>
        <sz val="10"/>
        <color theme="1"/>
        <rFont val="Browallia New"/>
        <family val="2"/>
      </rPr>
      <t>4</t>
    </r>
  </si>
  <si>
    <t>a) Overall - The total number of sites and the total area used for operational activities</t>
  </si>
  <si>
    <t>b) Assessment - The biodiversity impact assessments in the past five years</t>
  </si>
  <si>
    <t>c) Exposure – The number of sites that located close proximity to critical biodiversity</t>
  </si>
  <si>
    <t>d) Management plans - The sites that have a biodiversity management plan</t>
  </si>
  <si>
    <r>
      <t>Total waste stored on site</t>
    </r>
    <r>
      <rPr>
        <vertAlign val="superscript"/>
        <sz val="10"/>
        <color theme="1"/>
        <rFont val="Browallia New"/>
        <family val="2"/>
      </rPr>
      <t>2</t>
    </r>
  </si>
  <si>
    <r>
      <t>Total hazardous waste stored on site</t>
    </r>
    <r>
      <rPr>
        <vertAlign val="superscript"/>
        <sz val="10"/>
        <color theme="1"/>
        <rFont val="Browallia New"/>
        <family val="2"/>
      </rPr>
      <t>1</t>
    </r>
  </si>
  <si>
    <r>
      <t>Total non-hazardous waste stored on site</t>
    </r>
    <r>
      <rPr>
        <vertAlign val="superscript"/>
        <sz val="10"/>
        <color theme="1"/>
        <rFont val="Browallia New"/>
        <family val="2"/>
      </rPr>
      <t>1</t>
    </r>
  </si>
  <si>
    <r>
      <t>Proportion of spending on local suppliers</t>
    </r>
    <r>
      <rPr>
        <vertAlign val="superscript"/>
        <sz val="10"/>
        <color theme="1"/>
        <rFont val="Browallia New"/>
        <family val="2"/>
      </rPr>
      <t>3</t>
    </r>
  </si>
  <si>
    <r>
      <rPr>
        <vertAlign val="superscript"/>
        <sz val="8"/>
        <color theme="1"/>
        <rFont val="Browallia New"/>
        <family val="2"/>
      </rPr>
      <t>2</t>
    </r>
    <r>
      <rPr>
        <sz val="8"/>
        <color theme="1"/>
        <rFont val="Browallia New"/>
        <family val="2"/>
      </rPr>
      <t xml:space="preserve"> Significant suppliers are critical suppliers that have medium to high risk regarding the ESG aspect.</t>
    </r>
  </si>
  <si>
    <r>
      <rPr>
        <vertAlign val="superscript"/>
        <sz val="8"/>
        <color theme="1"/>
        <rFont val="Browallia New"/>
        <family val="2"/>
      </rPr>
      <t>1</t>
    </r>
    <r>
      <rPr>
        <sz val="8"/>
        <color theme="1"/>
        <rFont val="Browallia New"/>
        <family val="2"/>
      </rPr>
      <t xml:space="preserve"> An assessment including at least a company visit either by B.Grimm Power and/or by external third parties, for instance sustainability agencies.</t>
    </r>
  </si>
  <si>
    <r>
      <rPr>
        <vertAlign val="superscript"/>
        <sz val="8"/>
        <color theme="1"/>
        <rFont val="Browallia New"/>
        <family val="2"/>
      </rPr>
      <t>3</t>
    </r>
    <r>
      <rPr>
        <sz val="8"/>
        <color theme="1"/>
        <rFont val="Browallia New"/>
        <family val="2"/>
      </rPr>
      <t xml:space="preserve"> This include procurement spending from Thailand operation, which all tier-1 suppliers are local suppliers e.g. located in Thailand. </t>
    </r>
  </si>
  <si>
    <r>
      <t xml:space="preserve"> Significant Suppliers</t>
    </r>
    <r>
      <rPr>
        <b/>
        <vertAlign val="superscript"/>
        <sz val="10"/>
        <color theme="1"/>
        <rFont val="Browallia New"/>
        <family val="2"/>
      </rPr>
      <t>1</t>
    </r>
  </si>
  <si>
    <r>
      <t xml:space="preserve">Supplier comprehensive ESG assessment (audit) </t>
    </r>
    <r>
      <rPr>
        <b/>
        <vertAlign val="superscript"/>
        <sz val="10"/>
        <color theme="1"/>
        <rFont val="Browallia New"/>
        <family val="2"/>
      </rPr>
      <t>2</t>
    </r>
  </si>
  <si>
    <t>308-2/404-2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</si>
</sst>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00_-;\-* #,##0.00_-;_-* &quot;-&quot;??_-;_-@_-"/>
    <numFmt numFmtId="165" formatCode="0.0"/>
    <numFmt numFmtId="166" formatCode="#,##0.0000000000000_);\(#,##0.0000000000000\)"/>
    <numFmt numFmtId="167" formatCode="#,##0.0000_);\(#,##0.0000\)"/>
    <numFmt numFmtId="168" formatCode="#,##0.0000"/>
    <numFmt numFmtId="169" formatCode="#,##0.0"/>
    <numFmt numFmtId="170" formatCode="_(* #,##0_);_(* \(#,##0\);_(* &quot;-&quot;??_);_(@_)"/>
    <numFmt numFmtId="171" formatCode="#,##0,,\ "/>
    <numFmt numFmtId="172" formatCode="[$-D00041E]0"/>
    <numFmt numFmtId="173" formatCode="#,##0.000;\-#,##0.000"/>
    <numFmt numFmtId="174" formatCode="0.0%"/>
    <numFmt numFmtId="175" formatCode="0.00000"/>
  </numFmts>
  <fonts count="62">
    <font>
      <sz val="11"/>
      <color theme="1"/>
      <name val="Calibri"/>
      <family val="2"/>
      <scheme val="minor"/>
    </font>
    <font>
      <sz val="10"/>
      <color theme="1"/>
      <name val="Browallia New"/>
      <family val="2"/>
    </font>
    <font>
      <vertAlign val="superscript"/>
      <sz val="10"/>
      <color theme="1" tint="0.34998626667073579"/>
      <name val="Browallia New"/>
      <family val="2"/>
    </font>
    <font>
      <sz val="11"/>
      <color theme="1"/>
      <name val="Calibri"/>
      <family val="2"/>
      <scheme val="minor"/>
    </font>
    <font>
      <b/>
      <vertAlign val="superscript"/>
      <sz val="10"/>
      <color theme="1" tint="0.34998626667073579"/>
      <name val="Browallia New"/>
      <family val="2"/>
    </font>
    <font>
      <sz val="10"/>
      <name val="Browallia New"/>
      <family val="2"/>
    </font>
    <font>
      <b/>
      <sz val="11"/>
      <color theme="1"/>
      <name val="Browallia New"/>
      <family val="2"/>
    </font>
    <font>
      <vertAlign val="superscript"/>
      <sz val="10"/>
      <color theme="1"/>
      <name val="Browallia New"/>
      <family val="2"/>
    </font>
    <font>
      <sz val="11"/>
      <color rgb="FF006100"/>
      <name val="Calibri"/>
      <family val="2"/>
      <scheme val="minor"/>
    </font>
    <font>
      <vertAlign val="superscript"/>
      <sz val="10"/>
      <name val="Browallia New"/>
      <family val="2"/>
    </font>
    <font>
      <vertAlign val="superscript"/>
      <sz val="10"/>
      <color theme="1" tint="0.249977111117893"/>
      <name val="Browallia New"/>
      <family val="2"/>
    </font>
    <font>
      <sz val="11"/>
      <color rgb="FFFF0000"/>
      <name val="Calibri"/>
      <family val="2"/>
      <scheme val="minor"/>
    </font>
    <font>
      <b/>
      <sz val="11"/>
      <color theme="1"/>
      <name val="Calibri"/>
      <family val="2"/>
      <scheme val="minor"/>
    </font>
    <font>
      <sz val="10"/>
      <color rgb="FF7030A0"/>
      <name val="Browallia New"/>
      <family val="2"/>
    </font>
    <font>
      <sz val="11"/>
      <color theme="4"/>
      <name val="Calibri"/>
      <family val="2"/>
      <scheme val="minor"/>
    </font>
    <font>
      <sz val="11"/>
      <color theme="0" tint="-0.14999847407452621"/>
      <name val="Calibri"/>
      <family val="2"/>
      <scheme val="minor"/>
    </font>
    <font>
      <b/>
      <vertAlign val="superscript"/>
      <sz val="10"/>
      <color theme="1"/>
      <name val="Browallia New"/>
      <family val="2"/>
    </font>
    <font>
      <sz val="10"/>
      <color rgb="FFFF0000"/>
      <name val="Browallia New"/>
      <family val="2"/>
    </font>
    <font>
      <sz val="11"/>
      <color theme="1"/>
      <name val="Calibri"/>
      <family val="2"/>
      <charset val="222"/>
      <scheme val="minor"/>
    </font>
    <font>
      <vertAlign val="superscript"/>
      <sz val="10"/>
      <color rgb="FFFF0000"/>
      <name val="Browallia New"/>
      <family val="2"/>
    </font>
    <font>
      <b/>
      <sz val="10"/>
      <color theme="1"/>
      <name val="Browallia New"/>
      <family val="2"/>
    </font>
    <font>
      <b/>
      <sz val="10"/>
      <color theme="0"/>
      <name val="Browallia New"/>
      <family val="2"/>
    </font>
    <font>
      <b/>
      <sz val="10"/>
      <color rgb="FF7030A0"/>
      <name val="Browallia New"/>
      <family val="2"/>
    </font>
    <font>
      <b/>
      <sz val="10"/>
      <name val="Browallia New"/>
      <family val="2"/>
    </font>
    <font>
      <b/>
      <sz val="10"/>
      <color rgb="FF0070C0"/>
      <name val="Browallia New"/>
      <family val="2"/>
    </font>
    <font>
      <b/>
      <sz val="10"/>
      <color theme="1" tint="0.34998626667073579"/>
      <name val="Browallia New"/>
      <family val="2"/>
    </font>
    <font>
      <sz val="10"/>
      <color rgb="FF00B050"/>
      <name val="Browallia New"/>
      <family val="2"/>
    </font>
    <font>
      <b/>
      <sz val="10"/>
      <color rgb="FFFF0000"/>
      <name val="Browallia New"/>
      <family val="2"/>
    </font>
    <font>
      <vertAlign val="subscript"/>
      <sz val="10"/>
      <color theme="1"/>
      <name val="Browallia New"/>
      <family val="2"/>
    </font>
    <font>
      <sz val="10"/>
      <color rgb="FFCB4A30"/>
      <name val="Browallia New"/>
      <family val="2"/>
    </font>
    <font>
      <sz val="10"/>
      <color rgb="FF0070C0"/>
      <name val="Browallia New"/>
      <family val="2"/>
    </font>
    <font>
      <b/>
      <sz val="10"/>
      <color theme="4"/>
      <name val="Browallia New"/>
      <family val="2"/>
    </font>
    <font>
      <sz val="10"/>
      <color rgb="FF000000"/>
      <name val="Browallia New"/>
      <family val="2"/>
    </font>
    <font>
      <b/>
      <sz val="10"/>
      <color rgb="FF006100"/>
      <name val="Browallia New"/>
      <family val="2"/>
    </font>
    <font>
      <sz val="10"/>
      <color theme="4"/>
      <name val="Browallia New"/>
      <family val="2"/>
    </font>
    <font>
      <strike/>
      <sz val="10"/>
      <color rgb="FFFF0000"/>
      <name val="Browallia New"/>
      <family val="2"/>
    </font>
    <font>
      <sz val="10"/>
      <color theme="1"/>
      <name val="Browallia New"/>
      <family val="2"/>
    </font>
    <font>
      <strike/>
      <vertAlign val="superscript"/>
      <sz val="10"/>
      <color rgb="FFFF0000"/>
      <name val="Browallia New"/>
      <family val="2"/>
    </font>
    <font>
      <sz val="10"/>
      <color rgb="FF7030A0"/>
      <name val="Browallia New"/>
      <family val="2"/>
    </font>
    <font>
      <sz val="10"/>
      <name val="Browallia New"/>
      <family val="2"/>
    </font>
    <font>
      <sz val="10"/>
      <color rgb="FFFF0000"/>
      <name val="Browallia New"/>
      <family val="2"/>
    </font>
    <font>
      <i/>
      <sz val="10"/>
      <color theme="0" tint="-0.14999847407452621"/>
      <name val="Browallia New"/>
      <family val="2"/>
    </font>
    <font>
      <b/>
      <sz val="10"/>
      <color theme="1"/>
      <name val="Browallia New"/>
      <family val="2"/>
    </font>
    <font>
      <b/>
      <sz val="10"/>
      <name val="Browallia New"/>
      <family val="2"/>
    </font>
    <font>
      <sz val="10"/>
      <color rgb="FF00B050"/>
      <name val="Browallia New"/>
      <family val="2"/>
    </font>
    <font>
      <b/>
      <sz val="10"/>
      <color theme="1" tint="0.34998626667073579"/>
      <name val="Browallia New"/>
      <family val="2"/>
    </font>
    <font>
      <vertAlign val="superscript"/>
      <sz val="10"/>
      <color theme="1"/>
      <name val="Browallia New"/>
      <family val="2"/>
    </font>
    <font>
      <i/>
      <sz val="10"/>
      <color theme="0" tint="-0.249977111117893"/>
      <name val="Browallia New"/>
      <family val="2"/>
    </font>
    <font>
      <b/>
      <sz val="10"/>
      <color rgb="FF7030A0"/>
      <name val="Browallia New"/>
      <family val="2"/>
    </font>
    <font>
      <b/>
      <sz val="10"/>
      <color theme="0"/>
      <name val="Browallia New"/>
      <family val="2"/>
    </font>
    <font>
      <sz val="10"/>
      <color rgb="FF0070C0"/>
      <name val="Browallia New"/>
      <family val="2"/>
    </font>
    <font>
      <sz val="8"/>
      <color theme="1"/>
      <name val="Browallia New"/>
      <family val="2"/>
    </font>
    <font>
      <vertAlign val="superscript"/>
      <sz val="8"/>
      <color theme="1"/>
      <name val="Browallia New"/>
      <family val="2"/>
    </font>
    <font>
      <sz val="8"/>
      <color rgb="FF7030A0"/>
      <name val="Browallia New"/>
      <family val="2"/>
    </font>
    <font>
      <vertAlign val="superscript"/>
      <sz val="8"/>
      <color rgb="FFFF0000"/>
      <name val="Browallia New"/>
      <family val="2"/>
    </font>
    <font>
      <sz val="8"/>
      <color rgb="FFFF0000"/>
      <name val="Browallia New"/>
      <family val="2"/>
    </font>
    <font>
      <sz val="8"/>
      <color rgb="FF00B050"/>
      <name val="Browallia New"/>
      <family val="2"/>
    </font>
    <font>
      <sz val="8"/>
      <name val="Browallia New"/>
      <family val="2"/>
    </font>
    <font>
      <vertAlign val="superscript"/>
      <sz val="8"/>
      <name val="Browallia New"/>
      <family val="2"/>
    </font>
    <font>
      <i/>
      <sz val="10"/>
      <color rgb="FFFF0000"/>
      <name val="Browallia New"/>
      <family val="2"/>
    </font>
    <font>
      <i/>
      <sz val="10"/>
      <color rgb="FFFF0000"/>
      <name val="Browallia New"/>
      <family val="2"/>
    </font>
    <font>
      <i/>
      <sz val="10"/>
      <color theme="1"/>
      <name val="Browallia New"/>
      <family val="2"/>
    </font>
  </fonts>
  <fills count="17">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C6EFCE"/>
      </patternFill>
    </fill>
    <fill>
      <patternFill patternType="solid">
        <fgColor theme="9" tint="-0.249977111117893"/>
        <bgColor indexed="64"/>
      </patternFill>
    </fill>
    <fill>
      <patternFill patternType="solid">
        <fgColor theme="8"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8">
    <xf numFmtId="0" fontId="0" fillId="0" borderId="0"/>
    <xf numFmtId="43" fontId="3" fillId="0" borderId="0" applyFont="0" applyFill="0" applyBorder="0" applyAlignment="0" applyProtection="0"/>
    <xf numFmtId="9" fontId="3" fillId="0" borderId="0" applyFont="0" applyFill="0" applyBorder="0" applyAlignment="0" applyProtection="0"/>
    <xf numFmtId="0" fontId="8" fillId="10" borderId="0" applyNumberFormat="0" applyBorder="0" applyAlignment="0" applyProtection="0"/>
    <xf numFmtId="43" fontId="3" fillId="0" borderId="0" applyFont="0" applyFill="0" applyBorder="0" applyAlignment="0" applyProtection="0"/>
    <xf numFmtId="0" fontId="3" fillId="0" borderId="0"/>
    <xf numFmtId="0" fontId="18" fillId="0" borderId="0"/>
    <xf numFmtId="164" fontId="18" fillId="0" borderId="0" applyFont="0" applyFill="0" applyBorder="0" applyAlignment="0" applyProtection="0"/>
  </cellStyleXfs>
  <cellXfs count="535">
    <xf numFmtId="0" fontId="0" fillId="0" borderId="0" xfId="0"/>
    <xf numFmtId="0" fontId="7" fillId="4" borderId="0" xfId="0" applyFont="1" applyFill="1" applyAlignment="1">
      <alignment horizontal="left" indent="1"/>
    </xf>
    <xf numFmtId="0" fontId="7" fillId="0" borderId="0" xfId="0" quotePrefix="1" applyFont="1" applyAlignment="1">
      <alignment horizontal="left" indent="1"/>
    </xf>
    <xf numFmtId="0" fontId="7" fillId="4" borderId="0" xfId="0" quotePrefix="1" applyFont="1" applyFill="1" applyAlignment="1">
      <alignment horizontal="left" indent="1"/>
    </xf>
    <xf numFmtId="0" fontId="1" fillId="4" borderId="0" xfId="0" applyFont="1" applyFill="1"/>
    <xf numFmtId="0" fontId="1" fillId="4" borderId="4" xfId="0" applyFont="1" applyFill="1" applyBorder="1" applyAlignment="1">
      <alignment horizontal="center"/>
    </xf>
    <xf numFmtId="0" fontId="1" fillId="4" borderId="0" xfId="0" applyFont="1" applyFill="1" applyAlignment="1">
      <alignment horizontal="center"/>
    </xf>
    <xf numFmtId="0" fontId="13" fillId="4" borderId="0" xfId="0" applyFont="1" applyFill="1"/>
    <xf numFmtId="0" fontId="12" fillId="14" borderId="7" xfId="0" applyFont="1" applyFill="1" applyBorder="1"/>
    <xf numFmtId="0" fontId="0" fillId="14" borderId="8" xfId="0" applyFill="1" applyBorder="1"/>
    <xf numFmtId="0" fontId="14" fillId="0" borderId="9" xfId="0" applyFont="1" applyBorder="1"/>
    <xf numFmtId="0" fontId="0" fillId="0" borderId="4" xfId="0" applyBorder="1"/>
    <xf numFmtId="0" fontId="0" fillId="0" borderId="9" xfId="0" applyBorder="1"/>
    <xf numFmtId="0" fontId="11" fillId="0" borderId="10" xfId="0" applyFont="1" applyBorder="1"/>
    <xf numFmtId="0" fontId="0" fillId="0" borderId="6" xfId="0" applyBorder="1"/>
    <xf numFmtId="0" fontId="15" fillId="0" borderId="10" xfId="0" applyFont="1" applyBorder="1"/>
    <xf numFmtId="0" fontId="1" fillId="4" borderId="0" xfId="0" applyFont="1" applyFill="1" applyAlignment="1">
      <alignment horizontal="center" vertical="top"/>
    </xf>
    <xf numFmtId="0" fontId="1" fillId="4" borderId="3" xfId="0" applyFont="1" applyFill="1" applyBorder="1" applyAlignment="1">
      <alignment horizontal="left" wrapText="1" indent="1"/>
    </xf>
    <xf numFmtId="0" fontId="1" fillId="4" borderId="6" xfId="0" applyFont="1" applyFill="1" applyBorder="1" applyAlignment="1">
      <alignment horizontal="left" wrapText="1" indent="1"/>
    </xf>
    <xf numFmtId="0" fontId="1" fillId="4" borderId="10" xfId="0" applyFont="1" applyFill="1" applyBorder="1" applyAlignment="1">
      <alignment horizontal="left" wrapText="1" indent="1"/>
    </xf>
    <xf numFmtId="0" fontId="20" fillId="4" borderId="0" xfId="0" applyFont="1" applyFill="1" applyAlignment="1">
      <alignment horizontal="left" vertical="center"/>
    </xf>
    <xf numFmtId="0" fontId="20" fillId="4" borderId="0" xfId="0" applyFont="1" applyFill="1" applyAlignment="1">
      <alignment vertical="center"/>
    </xf>
    <xf numFmtId="0" fontId="20" fillId="4" borderId="3" xfId="0" applyFont="1" applyFill="1" applyBorder="1"/>
    <xf numFmtId="0" fontId="1" fillId="4" borderId="3" xfId="0" applyFont="1" applyFill="1" applyBorder="1" applyAlignment="1">
      <alignment horizontal="center"/>
    </xf>
    <xf numFmtId="0" fontId="1" fillId="4" borderId="3" xfId="0" applyFont="1" applyFill="1" applyBorder="1"/>
    <xf numFmtId="0" fontId="21" fillId="5" borderId="1" xfId="0" applyFont="1" applyFill="1" applyBorder="1" applyAlignment="1">
      <alignment horizontal="center" vertical="center"/>
    </xf>
    <xf numFmtId="0" fontId="21" fillId="5" borderId="1" xfId="0" applyFont="1" applyFill="1" applyBorder="1" applyAlignment="1">
      <alignment vertical="center"/>
    </xf>
    <xf numFmtId="0" fontId="22" fillId="4" borderId="0" xfId="0" applyFont="1" applyFill="1"/>
    <xf numFmtId="0" fontId="1" fillId="3" borderId="1" xfId="0" applyFont="1" applyFill="1" applyBorder="1" applyAlignment="1">
      <alignment horizontal="center"/>
    </xf>
    <xf numFmtId="0" fontId="1" fillId="4" borderId="1" xfId="0" applyFont="1" applyFill="1" applyBorder="1" applyAlignment="1">
      <alignment horizontal="center" vertical="center"/>
    </xf>
    <xf numFmtId="0" fontId="1" fillId="4" borderId="5" xfId="0" quotePrefix="1" applyFont="1" applyFill="1" applyBorder="1" applyAlignment="1">
      <alignment horizontal="center"/>
    </xf>
    <xf numFmtId="0" fontId="1" fillId="4" borderId="1" xfId="0" applyFont="1" applyFill="1" applyBorder="1" applyAlignment="1">
      <alignment horizontal="left" indent="3"/>
    </xf>
    <xf numFmtId="0" fontId="1" fillId="4" borderId="5" xfId="0" applyFont="1" applyFill="1" applyBorder="1" applyAlignment="1">
      <alignment horizontal="center"/>
    </xf>
    <xf numFmtId="3" fontId="1" fillId="4" borderId="1" xfId="1" applyNumberFormat="1" applyFont="1" applyFill="1" applyBorder="1" applyAlignment="1">
      <alignment horizontal="center" vertical="center"/>
    </xf>
    <xf numFmtId="4" fontId="1" fillId="4" borderId="1" xfId="1" applyNumberFormat="1" applyFont="1" applyFill="1" applyBorder="1" applyAlignment="1">
      <alignment horizontal="center" vertical="center"/>
    </xf>
    <xf numFmtId="2" fontId="25" fillId="0" borderId="1" xfId="0" applyNumberFormat="1" applyFont="1" applyBorder="1" applyAlignment="1">
      <alignment horizontal="center" vertical="center"/>
    </xf>
    <xf numFmtId="2" fontId="25" fillId="0" borderId="1" xfId="0" applyNumberFormat="1" applyFont="1" applyBorder="1" applyAlignment="1">
      <alignment horizontal="center" vertical="top"/>
    </xf>
    <xf numFmtId="3" fontId="25" fillId="0" borderId="1" xfId="0" applyNumberFormat="1" applyFont="1" applyBorder="1" applyAlignment="1">
      <alignment horizontal="center" vertical="center"/>
    </xf>
    <xf numFmtId="0" fontId="1" fillId="4" borderId="1" xfId="0" applyFont="1" applyFill="1" applyBorder="1" applyAlignment="1">
      <alignment horizontal="left" indent="2"/>
    </xf>
    <xf numFmtId="0" fontId="1" fillId="4" borderId="1" xfId="0" applyFont="1" applyFill="1" applyBorder="1" applyAlignment="1">
      <alignment horizontal="left" wrapText="1" indent="3"/>
    </xf>
    <xf numFmtId="0" fontId="1" fillId="4" borderId="5" xfId="0" applyFont="1" applyFill="1" applyBorder="1" applyAlignment="1">
      <alignment horizontal="center" vertical="top"/>
    </xf>
    <xf numFmtId="2" fontId="1" fillId="4" borderId="1" xfId="0" applyNumberFormat="1" applyFont="1" applyFill="1" applyBorder="1" applyAlignment="1">
      <alignment horizontal="center" vertical="top"/>
    </xf>
    <xf numFmtId="0" fontId="17" fillId="4" borderId="0" xfId="0" applyFont="1" applyFill="1"/>
    <xf numFmtId="3" fontId="25" fillId="0" borderId="1" xfId="0" quotePrefix="1" applyNumberFormat="1" applyFont="1" applyBorder="1" applyAlignment="1">
      <alignment horizontal="center" vertical="center"/>
    </xf>
    <xf numFmtId="3" fontId="17" fillId="4" borderId="1" xfId="1" applyNumberFormat="1" applyFont="1" applyFill="1" applyBorder="1" applyAlignment="1">
      <alignment horizontal="center" vertical="center"/>
    </xf>
    <xf numFmtId="0" fontId="26" fillId="4" borderId="0" xfId="0" applyFont="1" applyFill="1"/>
    <xf numFmtId="0" fontId="1" fillId="4" borderId="0" xfId="0" applyFont="1" applyFill="1" applyAlignment="1">
      <alignment vertical="center"/>
    </xf>
    <xf numFmtId="2" fontId="1" fillId="4" borderId="1" xfId="1" applyNumberFormat="1" applyFont="1" applyFill="1" applyBorder="1" applyAlignment="1">
      <alignment horizontal="center" vertical="center"/>
    </xf>
    <xf numFmtId="174" fontId="1" fillId="4" borderId="3" xfId="2" applyNumberFormat="1" applyFont="1" applyFill="1" applyBorder="1"/>
    <xf numFmtId="0" fontId="21" fillId="11" borderId="1" xfId="0" applyFont="1" applyFill="1" applyBorder="1"/>
    <xf numFmtId="0" fontId="1" fillId="11" borderId="1" xfId="0" applyFont="1" applyFill="1" applyBorder="1" applyAlignment="1">
      <alignment horizontal="center"/>
    </xf>
    <xf numFmtId="0" fontId="21" fillId="11" borderId="1" xfId="0" applyFont="1" applyFill="1" applyBorder="1" applyAlignment="1">
      <alignment horizontal="center"/>
    </xf>
    <xf numFmtId="0" fontId="21" fillId="11" borderId="5" xfId="0" applyFont="1" applyFill="1" applyBorder="1" applyAlignment="1">
      <alignment horizontal="center"/>
    </xf>
    <xf numFmtId="0" fontId="1" fillId="6" borderId="1" xfId="0" applyFont="1" applyFill="1" applyBorder="1" applyAlignment="1">
      <alignment horizontal="center"/>
    </xf>
    <xf numFmtId="0" fontId="20" fillId="6" borderId="1" xfId="0" applyFont="1" applyFill="1" applyBorder="1" applyAlignment="1">
      <alignment horizontal="center" vertical="center"/>
    </xf>
    <xf numFmtId="0" fontId="1" fillId="6" borderId="5" xfId="0" applyFont="1" applyFill="1" applyBorder="1" applyAlignment="1">
      <alignment horizontal="center"/>
    </xf>
    <xf numFmtId="0" fontId="1" fillId="7" borderId="1" xfId="0" applyFont="1" applyFill="1" applyBorder="1" applyAlignment="1">
      <alignment horizontal="center"/>
    </xf>
    <xf numFmtId="0" fontId="1" fillId="7" borderId="1" xfId="0" quotePrefix="1" applyFont="1" applyFill="1" applyBorder="1" applyAlignment="1">
      <alignment horizontal="center" vertical="center"/>
    </xf>
    <xf numFmtId="0" fontId="1" fillId="7" borderId="1" xfId="0" applyFont="1" applyFill="1" applyBorder="1"/>
    <xf numFmtId="0" fontId="1" fillId="7" borderId="1" xfId="0" applyFont="1" applyFill="1" applyBorder="1" applyAlignment="1">
      <alignment horizontal="center" vertical="top" wrapText="1"/>
    </xf>
    <xf numFmtId="3" fontId="17" fillId="13" borderId="1" xfId="1" applyNumberFormat="1" applyFont="1" applyFill="1" applyBorder="1" applyAlignment="1">
      <alignment horizontal="center" vertical="center"/>
    </xf>
    <xf numFmtId="0" fontId="1" fillId="7" borderId="1" xfId="0" quotePrefix="1" applyFont="1" applyFill="1" applyBorder="1" applyAlignment="1">
      <alignment horizontal="center" vertical="top"/>
    </xf>
    <xf numFmtId="2" fontId="17" fillId="13" borderId="1" xfId="0" applyNumberFormat="1" applyFont="1" applyFill="1" applyBorder="1" applyAlignment="1">
      <alignment horizontal="center" vertical="top"/>
    </xf>
    <xf numFmtId="0" fontId="20" fillId="4" borderId="1" xfId="0" applyFont="1" applyFill="1" applyBorder="1" applyAlignment="1">
      <alignment horizontal="left" wrapText="1" indent="2"/>
    </xf>
    <xf numFmtId="0" fontId="1" fillId="7" borderId="1" xfId="0" applyFont="1" applyFill="1" applyBorder="1" applyAlignment="1">
      <alignment horizontal="center" vertical="top"/>
    </xf>
    <xf numFmtId="0" fontId="1" fillId="4" borderId="1" xfId="0" applyFont="1" applyFill="1" applyBorder="1" applyAlignment="1">
      <alignment horizontal="left" wrapText="1" indent="4"/>
    </xf>
    <xf numFmtId="37" fontId="1" fillId="4" borderId="1" xfId="1" applyNumberFormat="1" applyFont="1" applyFill="1" applyBorder="1" applyAlignment="1">
      <alignment horizontal="center" vertical="center"/>
    </xf>
    <xf numFmtId="37" fontId="24" fillId="4" borderId="1" xfId="1" applyNumberFormat="1" applyFont="1" applyFill="1" applyBorder="1" applyAlignment="1">
      <alignment horizontal="center" vertical="center"/>
    </xf>
    <xf numFmtId="3" fontId="20" fillId="0" borderId="1" xfId="0" applyNumberFormat="1" applyFont="1" applyBorder="1" applyAlignment="1">
      <alignment horizontal="center" vertical="center"/>
    </xf>
    <xf numFmtId="3" fontId="20" fillId="0" borderId="1" xfId="0" quotePrefix="1" applyNumberFormat="1" applyFont="1" applyBorder="1" applyAlignment="1">
      <alignment horizontal="center" vertical="center"/>
    </xf>
    <xf numFmtId="0" fontId="1" fillId="13" borderId="1" xfId="0" quotePrefix="1" applyFont="1" applyFill="1" applyBorder="1" applyAlignment="1">
      <alignment horizontal="center" vertical="center"/>
    </xf>
    <xf numFmtId="37" fontId="13" fillId="4" borderId="0" xfId="0" applyNumberFormat="1" applyFont="1" applyFill="1"/>
    <xf numFmtId="172" fontId="13" fillId="4" borderId="0" xfId="0" applyNumberFormat="1" applyFont="1" applyFill="1"/>
    <xf numFmtId="39" fontId="1" fillId="4" borderId="1" xfId="1" applyNumberFormat="1" applyFont="1" applyFill="1" applyBorder="1" applyAlignment="1">
      <alignment horizontal="center" vertical="center"/>
    </xf>
    <xf numFmtId="0" fontId="20" fillId="7" borderId="1" xfId="0" quotePrefix="1" applyFont="1" applyFill="1" applyBorder="1" applyAlignment="1">
      <alignment horizontal="center" vertical="center"/>
    </xf>
    <xf numFmtId="43" fontId="29" fillId="4" borderId="0" xfId="1" applyFont="1" applyFill="1"/>
    <xf numFmtId="0" fontId="29" fillId="4" borderId="0" xfId="0" applyFont="1" applyFill="1"/>
    <xf numFmtId="39" fontId="24" fillId="4" borderId="1" xfId="1" applyNumberFormat="1" applyFont="1" applyFill="1" applyBorder="1" applyAlignment="1">
      <alignment horizontal="center" vertical="center"/>
    </xf>
    <xf numFmtId="39" fontId="20" fillId="4" borderId="1" xfId="1" applyNumberFormat="1" applyFont="1" applyFill="1" applyBorder="1" applyAlignment="1">
      <alignment horizontal="center" vertical="center"/>
    </xf>
    <xf numFmtId="0" fontId="1" fillId="4" borderId="1" xfId="0" applyFont="1" applyFill="1" applyBorder="1" applyAlignment="1">
      <alignment horizontal="left" vertical="top" wrapText="1" indent="3"/>
    </xf>
    <xf numFmtId="167" fontId="1" fillId="4" borderId="1" xfId="1" applyNumberFormat="1" applyFont="1" applyFill="1" applyBorder="1" applyAlignment="1">
      <alignment horizontal="center" vertical="center"/>
    </xf>
    <xf numFmtId="39" fontId="1" fillId="0" borderId="1" xfId="1" applyNumberFormat="1" applyFont="1" applyFill="1" applyBorder="1" applyAlignment="1">
      <alignment horizontal="center" vertical="center"/>
    </xf>
    <xf numFmtId="4" fontId="27" fillId="0" borderId="1" xfId="0" quotePrefix="1" applyNumberFormat="1" applyFont="1" applyBorder="1" applyAlignment="1">
      <alignment horizontal="center" vertical="center"/>
    </xf>
    <xf numFmtId="0" fontId="1" fillId="4" borderId="1" xfId="0" applyFont="1" applyFill="1" applyBorder="1" applyAlignment="1">
      <alignment horizontal="left" wrapText="1" indent="2"/>
    </xf>
    <xf numFmtId="0" fontId="1" fillId="7" borderId="1"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0" xfId="0" applyFont="1" applyFill="1" applyAlignment="1">
      <alignment horizontal="center" vertical="center"/>
    </xf>
    <xf numFmtId="39" fontId="5" fillId="4" borderId="1" xfId="1" quotePrefix="1" applyNumberFormat="1" applyFont="1" applyFill="1" applyBorder="1" applyAlignment="1">
      <alignment horizontal="center" vertical="center"/>
    </xf>
    <xf numFmtId="3" fontId="1" fillId="0" borderId="1" xfId="1" applyNumberFormat="1" applyFont="1" applyFill="1" applyBorder="1" applyAlignment="1">
      <alignment horizontal="center" vertical="center"/>
    </xf>
    <xf numFmtId="37" fontId="5" fillId="4" borderId="1" xfId="1" applyNumberFormat="1" applyFont="1" applyFill="1" applyBorder="1" applyAlignment="1">
      <alignment horizontal="center" vertical="center"/>
    </xf>
    <xf numFmtId="39" fontId="1" fillId="4" borderId="0" xfId="0" applyNumberFormat="1" applyFont="1" applyFill="1"/>
    <xf numFmtId="39" fontId="5" fillId="4" borderId="1" xfId="1" applyNumberFormat="1" applyFont="1" applyFill="1" applyBorder="1" applyAlignment="1">
      <alignment horizontal="center" vertical="center"/>
    </xf>
    <xf numFmtId="3" fontId="1" fillId="13" borderId="1" xfId="1" applyNumberFormat="1" applyFont="1" applyFill="1" applyBorder="1" applyAlignment="1">
      <alignment horizontal="center" vertical="center"/>
    </xf>
    <xf numFmtId="0" fontId="30" fillId="4" borderId="0" xfId="0" applyFont="1" applyFill="1"/>
    <xf numFmtId="37" fontId="20" fillId="4" borderId="1" xfId="1" quotePrefix="1" applyNumberFormat="1" applyFont="1" applyFill="1" applyBorder="1" applyAlignment="1">
      <alignment horizontal="center" vertical="center"/>
    </xf>
    <xf numFmtId="37" fontId="24" fillId="4" borderId="1" xfId="1" quotePrefix="1" applyNumberFormat="1" applyFont="1" applyFill="1" applyBorder="1" applyAlignment="1">
      <alignment horizontal="center" vertical="center"/>
    </xf>
    <xf numFmtId="37" fontId="1" fillId="4" borderId="1" xfId="1" quotePrefix="1" applyNumberFormat="1" applyFont="1" applyFill="1" applyBorder="1" applyAlignment="1">
      <alignment horizontal="center" vertical="center"/>
    </xf>
    <xf numFmtId="4" fontId="20" fillId="0" borderId="1" xfId="0" applyNumberFormat="1" applyFont="1" applyBorder="1" applyAlignment="1">
      <alignment horizontal="center" vertical="center"/>
    </xf>
    <xf numFmtId="0" fontId="1" fillId="0" borderId="1" xfId="0" applyFont="1" applyBorder="1" applyAlignment="1">
      <alignment horizontal="left" wrapText="1" indent="3"/>
    </xf>
    <xf numFmtId="168" fontId="1" fillId="4" borderId="1" xfId="1" applyNumberFormat="1" applyFont="1" applyFill="1" applyBorder="1" applyAlignment="1">
      <alignment horizontal="center" vertical="center"/>
    </xf>
    <xf numFmtId="168" fontId="20" fillId="0" borderId="1" xfId="0" applyNumberFormat="1" applyFont="1" applyBorder="1" applyAlignment="1">
      <alignment horizontal="center" vertical="center"/>
    </xf>
    <xf numFmtId="168" fontId="25" fillId="0" borderId="1" xfId="0" quotePrefix="1" applyNumberFormat="1" applyFont="1" applyBorder="1" applyAlignment="1">
      <alignment horizontal="center" vertical="center"/>
    </xf>
    <xf numFmtId="4" fontId="25" fillId="0" borderId="1" xfId="0" quotePrefix="1" applyNumberFormat="1" applyFont="1" applyBorder="1" applyAlignment="1">
      <alignment horizontal="center" vertical="center"/>
    </xf>
    <xf numFmtId="2" fontId="1" fillId="4" borderId="1" xfId="0" quotePrefix="1" applyNumberFormat="1" applyFont="1" applyFill="1" applyBorder="1" applyAlignment="1">
      <alignment horizontal="center" vertical="center"/>
    </xf>
    <xf numFmtId="39" fontId="1" fillId="4" borderId="1" xfId="1" quotePrefix="1" applyNumberFormat="1" applyFont="1" applyFill="1" applyBorder="1" applyAlignment="1">
      <alignment horizontal="center" vertical="center"/>
    </xf>
    <xf numFmtId="0" fontId="5" fillId="7" borderId="1" xfId="0" applyFont="1" applyFill="1" applyBorder="1" applyAlignment="1">
      <alignment horizontal="center"/>
    </xf>
    <xf numFmtId="0" fontId="1" fillId="4" borderId="6" xfId="0" applyFont="1" applyFill="1" applyBorder="1" applyAlignment="1">
      <alignment horizontal="center"/>
    </xf>
    <xf numFmtId="0" fontId="1" fillId="4" borderId="3" xfId="0" applyFont="1" applyFill="1" applyBorder="1" applyAlignment="1">
      <alignment horizontal="center" vertical="top"/>
    </xf>
    <xf numFmtId="0" fontId="21" fillId="12" borderId="1" xfId="0" applyFont="1" applyFill="1" applyBorder="1"/>
    <xf numFmtId="0" fontId="1" fillId="12" borderId="1" xfId="0" applyFont="1" applyFill="1" applyBorder="1" applyAlignment="1">
      <alignment horizontal="center" vertical="top"/>
    </xf>
    <xf numFmtId="0" fontId="21" fillId="12" borderId="1" xfId="0" applyFont="1" applyFill="1" applyBorder="1" applyAlignment="1">
      <alignment horizontal="center"/>
    </xf>
    <xf numFmtId="0" fontId="23" fillId="8" borderId="1" xfId="0" applyFont="1" applyFill="1" applyBorder="1" applyAlignment="1">
      <alignment horizontal="left" indent="1"/>
    </xf>
    <xf numFmtId="0" fontId="1" fillId="8" borderId="1" xfId="0" applyFont="1" applyFill="1" applyBorder="1" applyAlignment="1">
      <alignment horizontal="center" vertical="top"/>
    </xf>
    <xf numFmtId="0" fontId="20" fillId="8" borderId="1" xfId="0" applyFont="1" applyFill="1" applyBorder="1" applyAlignment="1">
      <alignment horizontal="center" vertical="center"/>
    </xf>
    <xf numFmtId="0" fontId="1" fillId="9" borderId="1" xfId="0" applyFont="1" applyFill="1" applyBorder="1" applyAlignment="1">
      <alignment horizontal="center" vertical="top"/>
    </xf>
    <xf numFmtId="0" fontId="1" fillId="9" borderId="1" xfId="0" quotePrefix="1" applyFont="1" applyFill="1" applyBorder="1" applyAlignment="1">
      <alignment horizontal="center" vertical="center"/>
    </xf>
    <xf numFmtId="0" fontId="5" fillId="9" borderId="1" xfId="0" applyFont="1" applyFill="1" applyBorder="1" applyAlignment="1">
      <alignment horizontal="center" vertical="top"/>
    </xf>
    <xf numFmtId="169" fontId="34" fillId="4" borderId="1" xfId="1" applyNumberFormat="1" applyFont="1" applyFill="1" applyBorder="1" applyAlignment="1">
      <alignment horizontal="center" vertical="center"/>
    </xf>
    <xf numFmtId="169" fontId="1" fillId="4" borderId="1" xfId="1" applyNumberFormat="1" applyFont="1" applyFill="1" applyBorder="1" applyAlignment="1">
      <alignment horizontal="center" vertical="center"/>
    </xf>
    <xf numFmtId="3" fontId="1" fillId="4" borderId="1" xfId="1" applyNumberFormat="1" applyFont="1" applyFill="1" applyBorder="1" applyAlignment="1">
      <alignment horizontal="center" vertical="top"/>
    </xf>
    <xf numFmtId="171" fontId="1" fillId="4" borderId="1" xfId="1" applyNumberFormat="1" applyFont="1" applyFill="1" applyBorder="1" applyAlignment="1">
      <alignment horizontal="center" vertical="top"/>
    </xf>
    <xf numFmtId="0" fontId="1" fillId="9" borderId="1" xfId="0" quotePrefix="1" applyFont="1" applyFill="1" applyBorder="1" applyAlignment="1">
      <alignment horizontal="center" vertical="top"/>
    </xf>
    <xf numFmtId="0" fontId="20" fillId="8" borderId="1" xfId="0" applyFont="1" applyFill="1" applyBorder="1" applyAlignment="1">
      <alignment horizontal="left" indent="1"/>
    </xf>
    <xf numFmtId="0" fontId="1" fillId="4" borderId="1" xfId="0" applyFont="1" applyFill="1" applyBorder="1" applyAlignment="1">
      <alignment horizontal="left" wrapText="1" indent="1"/>
    </xf>
    <xf numFmtId="0" fontId="1" fillId="9" borderId="1" xfId="0" applyFont="1" applyFill="1" applyBorder="1" applyAlignment="1">
      <alignment horizontal="center" vertical="top" wrapText="1"/>
    </xf>
    <xf numFmtId="4" fontId="1" fillId="4" borderId="1" xfId="1" applyNumberFormat="1" applyFont="1" applyFill="1" applyBorder="1" applyAlignment="1">
      <alignment horizontal="center" vertical="top"/>
    </xf>
    <xf numFmtId="3" fontId="1" fillId="0" borderId="1" xfId="1" applyNumberFormat="1" applyFont="1" applyBorder="1" applyAlignment="1">
      <alignment horizontal="center" vertical="center"/>
    </xf>
    <xf numFmtId="0" fontId="20" fillId="0" borderId="1" xfId="0" applyFont="1" applyBorder="1" applyAlignment="1">
      <alignment horizontal="left" wrapText="1" indent="2"/>
    </xf>
    <xf numFmtId="4" fontId="17" fillId="13" borderId="1" xfId="1" applyNumberFormat="1" applyFont="1" applyFill="1" applyBorder="1" applyAlignment="1">
      <alignment horizontal="center" vertical="center"/>
    </xf>
    <xf numFmtId="0" fontId="20" fillId="8" borderId="1" xfId="0" applyFont="1" applyFill="1" applyBorder="1" applyAlignment="1">
      <alignment horizontal="left"/>
    </xf>
    <xf numFmtId="0" fontId="1" fillId="4" borderId="1" xfId="0" applyFont="1" applyFill="1" applyBorder="1" applyAlignment="1">
      <alignment horizontal="left" vertical="center" wrapText="1" indent="3"/>
    </xf>
    <xf numFmtId="0" fontId="1" fillId="4" borderId="6" xfId="0" quotePrefix="1" applyFont="1" applyFill="1" applyBorder="1" applyAlignment="1">
      <alignment horizontal="center" vertical="top" wrapText="1"/>
    </xf>
    <xf numFmtId="0" fontId="1" fillId="0" borderId="1" xfId="0" applyFont="1" applyBorder="1" applyAlignment="1">
      <alignment horizontal="left" wrapText="1" indent="2"/>
    </xf>
    <xf numFmtId="3" fontId="5" fillId="0" borderId="1" xfId="1" applyNumberFormat="1" applyFont="1" applyBorder="1" applyAlignment="1">
      <alignment horizontal="center" vertical="center"/>
    </xf>
    <xf numFmtId="4" fontId="5" fillId="4" borderId="1" xfId="1" applyNumberFormat="1" applyFont="1" applyFill="1" applyBorder="1" applyAlignment="1">
      <alignment horizontal="center" vertical="center"/>
    </xf>
    <xf numFmtId="0" fontId="5" fillId="9" borderId="1" xfId="0" quotePrefix="1" applyFont="1" applyFill="1" applyBorder="1" applyAlignment="1">
      <alignment horizontal="center" vertical="center"/>
    </xf>
    <xf numFmtId="0" fontId="5" fillId="4" borderId="0" xfId="0" applyFont="1" applyFill="1"/>
    <xf numFmtId="0" fontId="5" fillId="4" borderId="1" xfId="0" applyFont="1" applyFill="1" applyBorder="1" applyAlignment="1">
      <alignment horizontal="left" wrapText="1" indent="2"/>
    </xf>
    <xf numFmtId="0" fontId="20" fillId="13" borderId="1" xfId="0" applyFont="1" applyFill="1" applyBorder="1" applyAlignment="1">
      <alignment horizontal="left" wrapText="1" indent="2"/>
    </xf>
    <xf numFmtId="3" fontId="20" fillId="4" borderId="1" xfId="1" quotePrefix="1" applyNumberFormat="1" applyFont="1" applyFill="1" applyBorder="1" applyAlignment="1">
      <alignment horizontal="center" vertical="center"/>
    </xf>
    <xf numFmtId="0" fontId="1" fillId="13" borderId="1" xfId="0" applyFont="1" applyFill="1" applyBorder="1" applyAlignment="1">
      <alignment horizontal="left" wrapText="1" indent="4"/>
    </xf>
    <xf numFmtId="0" fontId="1" fillId="4" borderId="1" xfId="0" applyFont="1" applyFill="1" applyBorder="1" applyAlignment="1">
      <alignment horizontal="left" vertical="center" wrapText="1" indent="2"/>
    </xf>
    <xf numFmtId="0" fontId="1" fillId="4" borderId="1" xfId="0" applyFont="1" applyFill="1" applyBorder="1" applyAlignment="1">
      <alignment horizontal="left" vertical="top" wrapText="1" indent="2"/>
    </xf>
    <xf numFmtId="0" fontId="25" fillId="9" borderId="1" xfId="0" applyFont="1" applyFill="1" applyBorder="1" applyAlignment="1">
      <alignment horizontal="center" vertical="center"/>
    </xf>
    <xf numFmtId="0" fontId="1" fillId="4" borderId="1" xfId="0" applyFont="1" applyFill="1" applyBorder="1" applyAlignment="1">
      <alignment horizontal="left" vertical="center" wrapText="1" indent="1"/>
    </xf>
    <xf numFmtId="3" fontId="1" fillId="4" borderId="1" xfId="1" quotePrefix="1" applyNumberFormat="1" applyFont="1" applyFill="1" applyBorder="1" applyAlignment="1">
      <alignment horizontal="center" vertical="center"/>
    </xf>
    <xf numFmtId="4" fontId="1" fillId="4" borderId="1" xfId="1" quotePrefix="1" applyNumberFormat="1" applyFont="1" applyFill="1" applyBorder="1" applyAlignment="1">
      <alignment horizontal="center" vertical="center"/>
    </xf>
    <xf numFmtId="3" fontId="1" fillId="4" borderId="1" xfId="1" quotePrefix="1" applyNumberFormat="1" applyFont="1" applyFill="1" applyBorder="1" applyAlignment="1">
      <alignment horizontal="center" vertical="top"/>
    </xf>
    <xf numFmtId="2" fontId="1" fillId="4" borderId="1" xfId="2" applyNumberFormat="1" applyFont="1" applyFill="1" applyBorder="1" applyAlignment="1">
      <alignment horizontal="center" vertical="top"/>
    </xf>
    <xf numFmtId="0" fontId="1" fillId="4" borderId="1" xfId="2" applyNumberFormat="1" applyFont="1" applyFill="1" applyBorder="1" applyAlignment="1">
      <alignment horizontal="center" vertical="top"/>
    </xf>
    <xf numFmtId="0" fontId="27" fillId="0" borderId="1" xfId="0" applyFont="1" applyBorder="1" applyAlignment="1">
      <alignment horizontal="center" vertical="top"/>
    </xf>
    <xf numFmtId="0" fontId="1" fillId="4" borderId="1" xfId="2" applyNumberFormat="1" applyFont="1" applyFill="1" applyBorder="1" applyAlignment="1">
      <alignment horizontal="center" vertical="center"/>
    </xf>
    <xf numFmtId="0" fontId="1" fillId="9" borderId="1" xfId="0" applyFont="1" applyFill="1" applyBorder="1" applyAlignment="1">
      <alignment horizontal="center" vertical="center" wrapText="1"/>
    </xf>
    <xf numFmtId="2" fontId="1" fillId="4" borderId="1" xfId="2" applyNumberFormat="1" applyFont="1" applyFill="1" applyBorder="1" applyAlignment="1">
      <alignment horizontal="center" vertical="center"/>
    </xf>
    <xf numFmtId="3" fontId="1" fillId="4" borderId="1" xfId="2" applyNumberFormat="1" applyFont="1" applyFill="1" applyBorder="1" applyAlignment="1">
      <alignment horizontal="center" vertical="center"/>
    </xf>
    <xf numFmtId="169" fontId="1" fillId="4" borderId="1" xfId="2" applyNumberFormat="1" applyFont="1" applyFill="1" applyBorder="1" applyAlignment="1">
      <alignment horizontal="center" vertical="center"/>
    </xf>
    <xf numFmtId="0" fontId="1" fillId="4" borderId="0" xfId="0" quotePrefix="1" applyFont="1" applyFill="1"/>
    <xf numFmtId="0" fontId="20" fillId="9" borderId="1" xfId="0" applyFont="1" applyFill="1" applyBorder="1" applyAlignment="1">
      <alignment horizontal="center" vertical="top" wrapText="1"/>
    </xf>
    <xf numFmtId="3" fontId="23" fillId="4" borderId="1" xfId="1" applyNumberFormat="1" applyFont="1" applyFill="1" applyBorder="1" applyAlignment="1">
      <alignment horizontal="center" vertical="center"/>
    </xf>
    <xf numFmtId="3" fontId="23" fillId="4" borderId="1" xfId="1" quotePrefix="1" applyNumberFormat="1" applyFont="1" applyFill="1" applyBorder="1" applyAlignment="1">
      <alignment horizontal="center" vertical="center"/>
    </xf>
    <xf numFmtId="3" fontId="23" fillId="13" borderId="1" xfId="1" quotePrefix="1" applyNumberFormat="1" applyFont="1" applyFill="1" applyBorder="1" applyAlignment="1">
      <alignment horizontal="center" vertical="center"/>
    </xf>
    <xf numFmtId="3" fontId="5" fillId="4" borderId="1" xfId="1" quotePrefix="1" applyNumberFormat="1" applyFont="1" applyFill="1" applyBorder="1" applyAlignment="1">
      <alignment horizontal="center" vertical="center"/>
    </xf>
    <xf numFmtId="3" fontId="20" fillId="13" borderId="1" xfId="1" quotePrefix="1" applyNumberFormat="1" applyFont="1" applyFill="1" applyBorder="1" applyAlignment="1">
      <alignment horizontal="center" vertical="center"/>
    </xf>
    <xf numFmtId="3" fontId="5" fillId="13" borderId="1" xfId="1" quotePrefix="1" applyNumberFormat="1" applyFont="1" applyFill="1" applyBorder="1" applyAlignment="1">
      <alignment horizontal="center" vertical="center"/>
    </xf>
    <xf numFmtId="3" fontId="5" fillId="0" borderId="1" xfId="1" quotePrefix="1" applyNumberFormat="1" applyFont="1" applyBorder="1" applyAlignment="1">
      <alignment horizontal="center" vertical="center"/>
    </xf>
    <xf numFmtId="4" fontId="1" fillId="13" borderId="1" xfId="1" quotePrefix="1" applyNumberFormat="1" applyFont="1" applyFill="1" applyBorder="1" applyAlignment="1">
      <alignment horizontal="center" vertical="center"/>
    </xf>
    <xf numFmtId="4" fontId="5" fillId="0" borderId="1" xfId="1" quotePrefix="1" applyNumberFormat="1" applyFont="1" applyBorder="1" applyAlignment="1">
      <alignment horizontal="center" vertical="center"/>
    </xf>
    <xf numFmtId="4" fontId="5" fillId="4" borderId="1" xfId="1" quotePrefix="1" applyNumberFormat="1" applyFont="1" applyFill="1" applyBorder="1" applyAlignment="1">
      <alignment horizontal="center" vertical="center"/>
    </xf>
    <xf numFmtId="4" fontId="5" fillId="13" borderId="1" xfId="1" quotePrefix="1" applyNumberFormat="1" applyFont="1" applyFill="1" applyBorder="1" applyAlignment="1">
      <alignment horizontal="center" vertical="center"/>
    </xf>
    <xf numFmtId="39" fontId="1" fillId="9" borderId="1" xfId="0" quotePrefix="1" applyNumberFormat="1" applyFont="1" applyFill="1" applyBorder="1" applyAlignment="1">
      <alignment horizontal="center" vertical="center"/>
    </xf>
    <xf numFmtId="4" fontId="34" fillId="4" borderId="1" xfId="1" quotePrefix="1" applyNumberFormat="1" applyFont="1" applyFill="1" applyBorder="1" applyAlignment="1">
      <alignment horizontal="center" vertical="center"/>
    </xf>
    <xf numFmtId="39" fontId="34" fillId="4" borderId="1" xfId="1" applyNumberFormat="1" applyFont="1" applyFill="1" applyBorder="1" applyAlignment="1">
      <alignment horizontal="center" vertical="center"/>
    </xf>
    <xf numFmtId="3" fontId="31" fillId="4" borderId="1" xfId="1" quotePrefix="1" applyNumberFormat="1" applyFont="1" applyFill="1" applyBorder="1" applyAlignment="1">
      <alignment horizontal="center" vertical="center"/>
    </xf>
    <xf numFmtId="4" fontId="23" fillId="4" borderId="1" xfId="1" quotePrefix="1" applyNumberFormat="1" applyFont="1" applyFill="1" applyBorder="1" applyAlignment="1">
      <alignment horizontal="center" vertical="center"/>
    </xf>
    <xf numFmtId="4" fontId="20" fillId="4" borderId="1" xfId="1" quotePrefix="1" applyNumberFormat="1" applyFont="1" applyFill="1" applyBorder="1" applyAlignment="1">
      <alignment horizontal="center" vertical="center"/>
    </xf>
    <xf numFmtId="4" fontId="31" fillId="4" borderId="1" xfId="1" quotePrefix="1" applyNumberFormat="1" applyFont="1" applyFill="1" applyBorder="1" applyAlignment="1">
      <alignment horizontal="center" vertical="center"/>
    </xf>
    <xf numFmtId="4" fontId="31" fillId="4" borderId="1" xfId="1" applyNumberFormat="1" applyFont="1" applyFill="1" applyBorder="1" applyAlignment="1">
      <alignment horizontal="center" vertical="center"/>
    </xf>
    <xf numFmtId="2" fontId="1" fillId="9" borderId="1" xfId="0" quotePrefix="1" applyNumberFormat="1" applyFont="1" applyFill="1" applyBorder="1" applyAlignment="1">
      <alignment horizontal="center" vertical="center"/>
    </xf>
    <xf numFmtId="2" fontId="33" fillId="10" borderId="1" xfId="3" quotePrefix="1" applyNumberFormat="1" applyFont="1" applyBorder="1" applyAlignment="1">
      <alignment horizontal="center" vertical="center"/>
    </xf>
    <xf numFmtId="3" fontId="1" fillId="0" borderId="1" xfId="1" quotePrefix="1" applyNumberFormat="1" applyFont="1" applyBorder="1" applyAlignment="1">
      <alignment horizontal="center" vertical="center"/>
    </xf>
    <xf numFmtId="0" fontId="36" fillId="4" borderId="1" xfId="0" applyFont="1" applyFill="1" applyBorder="1" applyAlignment="1">
      <alignment horizontal="left" wrapText="1" indent="3"/>
    </xf>
    <xf numFmtId="0" fontId="36" fillId="4" borderId="0" xfId="0" applyFont="1" applyFill="1"/>
    <xf numFmtId="0" fontId="36" fillId="4" borderId="0" xfId="0" applyFont="1" applyFill="1" applyAlignment="1">
      <alignment horizontal="center"/>
    </xf>
    <xf numFmtId="0" fontId="36" fillId="0" borderId="0" xfId="0" applyFont="1"/>
    <xf numFmtId="0" fontId="36" fillId="4" borderId="5" xfId="0" quotePrefix="1" applyFont="1" applyFill="1" applyBorder="1" applyAlignment="1">
      <alignment horizontal="center" vertical="top"/>
    </xf>
    <xf numFmtId="0" fontId="36" fillId="4" borderId="1" xfId="0" applyFont="1" applyFill="1" applyBorder="1" applyAlignment="1">
      <alignment horizontal="left"/>
    </xf>
    <xf numFmtId="0" fontId="42" fillId="4" borderId="5" xfId="0" quotePrefix="1" applyFont="1" applyFill="1" applyBorder="1" applyAlignment="1">
      <alignment horizontal="center"/>
    </xf>
    <xf numFmtId="0" fontId="42" fillId="3" borderId="1" xfId="0" quotePrefix="1" applyFont="1" applyFill="1" applyBorder="1" applyAlignment="1">
      <alignment horizontal="center" vertical="center"/>
    </xf>
    <xf numFmtId="0" fontId="36" fillId="4" borderId="0" xfId="0" applyFont="1" applyFill="1" applyAlignment="1">
      <alignment vertical="center"/>
    </xf>
    <xf numFmtId="1" fontId="36" fillId="4" borderId="1" xfId="1" quotePrefix="1" applyNumberFormat="1" applyFont="1" applyFill="1" applyBorder="1" applyAlignment="1">
      <alignment horizontal="center" vertical="top"/>
    </xf>
    <xf numFmtId="43" fontId="36" fillId="4" borderId="1" xfId="1" applyFont="1" applyFill="1" applyBorder="1" applyAlignment="1">
      <alignment horizontal="center"/>
    </xf>
    <xf numFmtId="0" fontId="44" fillId="4" borderId="0" xfId="0" applyFont="1" applyFill="1"/>
    <xf numFmtId="0" fontId="36" fillId="0" borderId="0" xfId="0" applyFont="1" applyAlignment="1">
      <alignment horizontal="center"/>
    </xf>
    <xf numFmtId="0" fontId="36" fillId="4" borderId="4" xfId="0" applyFont="1" applyFill="1" applyBorder="1" applyAlignment="1">
      <alignment horizontal="center"/>
    </xf>
    <xf numFmtId="3" fontId="36" fillId="0" borderId="1" xfId="1" applyNumberFormat="1" applyFont="1" applyBorder="1" applyAlignment="1">
      <alignment horizontal="center"/>
    </xf>
    <xf numFmtId="3" fontId="40" fillId="4" borderId="1" xfId="1" applyNumberFormat="1" applyFont="1" applyFill="1" applyBorder="1" applyAlignment="1">
      <alignment horizontal="center" vertical="center"/>
    </xf>
    <xf numFmtId="4" fontId="36" fillId="4" borderId="1" xfId="1" applyNumberFormat="1" applyFont="1" applyFill="1" applyBorder="1" applyAlignment="1">
      <alignment horizontal="center"/>
    </xf>
    <xf numFmtId="2" fontId="45" fillId="0" borderId="1" xfId="0" quotePrefix="1" applyNumberFormat="1" applyFont="1" applyBorder="1" applyAlignment="1">
      <alignment horizontal="center" vertical="top"/>
    </xf>
    <xf numFmtId="3" fontId="45" fillId="0" borderId="1" xfId="0" quotePrefix="1" applyNumberFormat="1" applyFont="1" applyBorder="1" applyAlignment="1">
      <alignment horizontal="center" vertical="center"/>
    </xf>
    <xf numFmtId="2" fontId="36" fillId="4" borderId="1" xfId="1" applyNumberFormat="1" applyFont="1" applyFill="1" applyBorder="1" applyAlignment="1">
      <alignment horizontal="center" vertical="top"/>
    </xf>
    <xf numFmtId="1" fontId="36" fillId="4" borderId="1" xfId="1" applyNumberFormat="1" applyFont="1" applyFill="1" applyBorder="1" applyAlignment="1">
      <alignment horizontal="center" vertical="top"/>
    </xf>
    <xf numFmtId="0" fontId="36" fillId="3" borderId="1" xfId="0" applyFont="1" applyFill="1" applyBorder="1" applyAlignment="1">
      <alignment horizontal="center" vertical="top" wrapText="1"/>
    </xf>
    <xf numFmtId="0" fontId="36" fillId="4" borderId="6" xfId="0" applyFont="1" applyFill="1" applyBorder="1"/>
    <xf numFmtId="0" fontId="46" fillId="4" borderId="0" xfId="0" applyFont="1" applyFill="1" applyAlignment="1">
      <alignment horizontal="left" indent="1"/>
    </xf>
    <xf numFmtId="0" fontId="40" fillId="4" borderId="0" xfId="0" applyFont="1" applyFill="1"/>
    <xf numFmtId="0" fontId="36" fillId="4" borderId="5" xfId="0" applyFont="1" applyFill="1" applyBorder="1" applyAlignment="1">
      <alignment horizontal="center" vertical="top"/>
    </xf>
    <xf numFmtId="0" fontId="36" fillId="3" borderId="1" xfId="0" quotePrefix="1" applyFont="1" applyFill="1" applyBorder="1" applyAlignment="1">
      <alignment horizontal="center" vertical="top"/>
    </xf>
    <xf numFmtId="0" fontId="36" fillId="4" borderId="1" xfId="0" applyFont="1" applyFill="1" applyBorder="1" applyAlignment="1">
      <alignment horizontal="center" vertical="top"/>
    </xf>
    <xf numFmtId="0" fontId="36" fillId="3" borderId="1" xfId="0" applyFont="1" applyFill="1" applyBorder="1" applyAlignment="1">
      <alignment horizontal="center" vertical="top"/>
    </xf>
    <xf numFmtId="1" fontId="36" fillId="0" borderId="1" xfId="1" applyNumberFormat="1" applyFont="1" applyBorder="1" applyAlignment="1">
      <alignment horizontal="center"/>
    </xf>
    <xf numFmtId="1" fontId="36" fillId="4" borderId="1" xfId="1" applyNumberFormat="1" applyFont="1" applyFill="1" applyBorder="1" applyAlignment="1">
      <alignment horizontal="center"/>
    </xf>
    <xf numFmtId="2" fontId="36" fillId="0" borderId="1" xfId="1" applyNumberFormat="1" applyFont="1" applyBorder="1" applyAlignment="1">
      <alignment horizontal="center"/>
    </xf>
    <xf numFmtId="2" fontId="36" fillId="4" borderId="1" xfId="1" applyNumberFormat="1" applyFont="1" applyFill="1" applyBorder="1" applyAlignment="1">
      <alignment horizontal="center"/>
    </xf>
    <xf numFmtId="1" fontId="38" fillId="4" borderId="1" xfId="1" applyNumberFormat="1" applyFont="1" applyFill="1" applyBorder="1" applyAlignment="1">
      <alignment horizontal="center"/>
    </xf>
    <xf numFmtId="1" fontId="39" fillId="4" borderId="1" xfId="0" applyNumberFormat="1" applyFont="1" applyFill="1" applyBorder="1" applyAlignment="1">
      <alignment horizontal="center"/>
    </xf>
    <xf numFmtId="1" fontId="39" fillId="0" borderId="1" xfId="0" applyNumberFormat="1" applyFont="1" applyBorder="1" applyAlignment="1">
      <alignment horizontal="center"/>
    </xf>
    <xf numFmtId="3" fontId="36" fillId="4" borderId="1" xfId="0" applyNumberFormat="1" applyFont="1" applyFill="1" applyBorder="1" applyAlignment="1">
      <alignment horizontal="center"/>
    </xf>
    <xf numFmtId="3" fontId="36" fillId="0" borderId="1" xfId="0" applyNumberFormat="1" applyFont="1" applyBorder="1" applyAlignment="1">
      <alignment horizontal="center"/>
    </xf>
    <xf numFmtId="0" fontId="36" fillId="4" borderId="1" xfId="0" applyFont="1" applyFill="1" applyBorder="1" applyAlignment="1">
      <alignment horizontal="left" indent="2"/>
    </xf>
    <xf numFmtId="3" fontId="36" fillId="4" borderId="1" xfId="1" applyNumberFormat="1" applyFont="1" applyFill="1" applyBorder="1" applyAlignment="1">
      <alignment horizontal="center"/>
    </xf>
    <xf numFmtId="1" fontId="36" fillId="0" borderId="1" xfId="0" applyNumberFormat="1" applyFont="1" applyBorder="1" applyAlignment="1">
      <alignment horizontal="center"/>
    </xf>
    <xf numFmtId="0" fontId="41" fillId="4" borderId="1" xfId="0" applyFont="1" applyFill="1" applyBorder="1" applyAlignment="1">
      <alignment horizontal="center"/>
    </xf>
    <xf numFmtId="0" fontId="36" fillId="0" borderId="1" xfId="0" applyFont="1" applyBorder="1" applyAlignment="1">
      <alignment horizontal="center"/>
    </xf>
    <xf numFmtId="0" fontId="42" fillId="4" borderId="1" xfId="0" applyFont="1" applyFill="1" applyBorder="1" applyAlignment="1">
      <alignment horizontal="center"/>
    </xf>
    <xf numFmtId="0" fontId="36" fillId="4" borderId="1" xfId="0" applyFont="1" applyFill="1" applyBorder="1" applyAlignment="1">
      <alignment horizontal="left" indent="4"/>
    </xf>
    <xf numFmtId="0" fontId="36" fillId="4" borderId="1" xfId="0" applyFont="1" applyFill="1" applyBorder="1" applyAlignment="1">
      <alignment horizontal="left" indent="5"/>
    </xf>
    <xf numFmtId="2" fontId="39" fillId="4" borderId="1" xfId="0" applyNumberFormat="1" applyFont="1" applyFill="1" applyBorder="1" applyAlignment="1">
      <alignment horizontal="center" vertical="center"/>
    </xf>
    <xf numFmtId="2" fontId="39" fillId="0" borderId="1" xfId="0" applyNumberFormat="1" applyFont="1" applyBorder="1" applyAlignment="1">
      <alignment horizontal="center" vertical="center"/>
    </xf>
    <xf numFmtId="2" fontId="36" fillId="4" borderId="1" xfId="0" applyNumberFormat="1" applyFont="1" applyFill="1" applyBorder="1" applyAlignment="1">
      <alignment horizontal="center" vertical="center"/>
    </xf>
    <xf numFmtId="2" fontId="36" fillId="0" borderId="1" xfId="0" quotePrefix="1" applyNumberFormat="1" applyFont="1" applyBorder="1" applyAlignment="1">
      <alignment horizontal="center"/>
    </xf>
    <xf numFmtId="0" fontId="36" fillId="4" borderId="1" xfId="0" quotePrefix="1" applyFont="1" applyFill="1" applyBorder="1" applyAlignment="1">
      <alignment horizontal="center"/>
    </xf>
    <xf numFmtId="1" fontId="36" fillId="4" borderId="0" xfId="0" applyNumberFormat="1" applyFont="1" applyFill="1"/>
    <xf numFmtId="2" fontId="36" fillId="4" borderId="1" xfId="2" applyNumberFormat="1" applyFont="1" applyFill="1" applyBorder="1" applyAlignment="1">
      <alignment horizontal="center"/>
    </xf>
    <xf numFmtId="4" fontId="45" fillId="0" borderId="1" xfId="0" applyNumberFormat="1" applyFont="1" applyBorder="1" applyAlignment="1">
      <alignment horizontal="center"/>
    </xf>
    <xf numFmtId="3" fontId="45" fillId="0" borderId="1" xfId="0" applyNumberFormat="1" applyFont="1" applyBorder="1" applyAlignment="1">
      <alignment horizontal="center" vertical="center"/>
    </xf>
    <xf numFmtId="2" fontId="36" fillId="0" borderId="1" xfId="0" applyNumberFormat="1" applyFont="1" applyBorder="1" applyAlignment="1">
      <alignment horizontal="center"/>
    </xf>
    <xf numFmtId="1" fontId="36" fillId="4" borderId="1" xfId="0" applyNumberFormat="1" applyFont="1" applyFill="1" applyBorder="1" applyAlignment="1">
      <alignment horizontal="center"/>
    </xf>
    <xf numFmtId="2" fontId="36" fillId="4" borderId="1" xfId="0" applyNumberFormat="1" applyFont="1" applyFill="1" applyBorder="1" applyAlignment="1">
      <alignment horizontal="center"/>
    </xf>
    <xf numFmtId="4" fontId="36" fillId="0" borderId="1" xfId="0" applyNumberFormat="1" applyFont="1" applyBorder="1" applyAlignment="1">
      <alignment horizontal="center"/>
    </xf>
    <xf numFmtId="4" fontId="36" fillId="4" borderId="1" xfId="0" applyNumberFormat="1" applyFont="1" applyFill="1" applyBorder="1" applyAlignment="1">
      <alignment horizontal="center"/>
    </xf>
    <xf numFmtId="0" fontId="36" fillId="4" borderId="1" xfId="0" applyFont="1" applyFill="1" applyBorder="1" applyAlignment="1">
      <alignment horizontal="center"/>
    </xf>
    <xf numFmtId="0" fontId="36" fillId="2" borderId="0" xfId="0" applyFont="1" applyFill="1" applyAlignment="1">
      <alignment horizontal="center"/>
    </xf>
    <xf numFmtId="2" fontId="36" fillId="3" borderId="1" xfId="0" quotePrefix="1" applyNumberFormat="1" applyFont="1" applyFill="1" applyBorder="1" applyAlignment="1">
      <alignment horizontal="center" vertical="center"/>
    </xf>
    <xf numFmtId="2" fontId="45" fillId="0" borderId="1" xfId="0" applyNumberFormat="1" applyFont="1" applyBorder="1" applyAlignment="1">
      <alignment horizontal="center" vertical="top"/>
    </xf>
    <xf numFmtId="2" fontId="45" fillId="0" borderId="1" xfId="0" applyNumberFormat="1" applyFont="1" applyBorder="1" applyAlignment="1">
      <alignment horizontal="center" vertical="center"/>
    </xf>
    <xf numFmtId="4" fontId="36" fillId="4" borderId="1" xfId="0" applyNumberFormat="1" applyFont="1" applyFill="1" applyBorder="1"/>
    <xf numFmtId="4" fontId="42" fillId="2" borderId="1" xfId="0" applyNumberFormat="1" applyFont="1" applyFill="1" applyBorder="1" applyAlignment="1">
      <alignment horizontal="center" vertical="center"/>
    </xf>
    <xf numFmtId="0" fontId="42" fillId="2" borderId="2" xfId="0" applyFont="1" applyFill="1" applyBorder="1" applyAlignment="1">
      <alignment horizontal="left" indent="1"/>
    </xf>
    <xf numFmtId="165" fontId="47" fillId="0" borderId="1" xfId="0" applyNumberFormat="1" applyFont="1" applyBorder="1" applyAlignment="1">
      <alignment horizontal="center" vertical="center"/>
    </xf>
    <xf numFmtId="4" fontId="36" fillId="4" borderId="1" xfId="1" applyNumberFormat="1" applyFont="1" applyFill="1" applyBorder="1" applyAlignment="1">
      <alignment horizontal="center" vertical="center"/>
    </xf>
    <xf numFmtId="4" fontId="39" fillId="4" borderId="1" xfId="0" applyNumberFormat="1" applyFont="1" applyFill="1" applyBorder="1" applyAlignment="1">
      <alignment horizontal="center" vertical="center"/>
    </xf>
    <xf numFmtId="4" fontId="39" fillId="0" borderId="1" xfId="0" applyNumberFormat="1" applyFont="1" applyBorder="1" applyAlignment="1">
      <alignment horizontal="center" vertical="center"/>
    </xf>
    <xf numFmtId="4" fontId="36" fillId="4" borderId="1" xfId="0" applyNumberFormat="1" applyFont="1" applyFill="1" applyBorder="1" applyAlignment="1">
      <alignment horizontal="center" vertical="center"/>
    </xf>
    <xf numFmtId="165" fontId="36" fillId="4" borderId="1" xfId="0" applyNumberFormat="1" applyFont="1" applyFill="1" applyBorder="1" applyAlignment="1">
      <alignment horizontal="center" vertical="center"/>
    </xf>
    <xf numFmtId="3" fontId="36" fillId="4" borderId="1" xfId="1" applyNumberFormat="1" applyFont="1" applyFill="1" applyBorder="1" applyAlignment="1">
      <alignment horizontal="center" vertical="center"/>
    </xf>
    <xf numFmtId="0" fontId="39" fillId="4" borderId="1" xfId="0" applyFont="1" applyFill="1" applyBorder="1" applyAlignment="1">
      <alignment horizontal="center" vertical="center"/>
    </xf>
    <xf numFmtId="0" fontId="39" fillId="0" borderId="1" xfId="0" applyFont="1" applyBorder="1" applyAlignment="1">
      <alignment horizontal="center" vertical="center"/>
    </xf>
    <xf numFmtId="165" fontId="47" fillId="4" borderId="1" xfId="0" applyNumberFormat="1" applyFont="1" applyFill="1" applyBorder="1" applyAlignment="1">
      <alignment horizontal="center" vertical="center"/>
    </xf>
    <xf numFmtId="0" fontId="38" fillId="4" borderId="0" xfId="0" applyFont="1" applyFill="1"/>
    <xf numFmtId="0" fontId="36" fillId="4" borderId="5" xfId="0" applyFont="1" applyFill="1" applyBorder="1" applyAlignment="1">
      <alignment horizontal="center"/>
    </xf>
    <xf numFmtId="0" fontId="36" fillId="4" borderId="1" xfId="0" applyFont="1" applyFill="1" applyBorder="1" applyAlignment="1">
      <alignment horizontal="left" indent="3"/>
    </xf>
    <xf numFmtId="0" fontId="36" fillId="3" borderId="1" xfId="0" applyFont="1" applyFill="1" applyBorder="1"/>
    <xf numFmtId="0" fontId="36" fillId="4" borderId="1" xfId="0" applyFont="1" applyFill="1" applyBorder="1"/>
    <xf numFmtId="0" fontId="42" fillId="2" borderId="5" xfId="0" applyFont="1" applyFill="1" applyBorder="1" applyAlignment="1">
      <alignment horizontal="center" vertical="center"/>
    </xf>
    <xf numFmtId="0" fontId="36" fillId="4" borderId="5" xfId="0" quotePrefix="1" applyFont="1" applyFill="1" applyBorder="1" applyAlignment="1">
      <alignment horizontal="center"/>
    </xf>
    <xf numFmtId="0" fontId="36" fillId="3" borderId="1" xfId="0" quotePrefix="1" applyFont="1" applyFill="1" applyBorder="1" applyAlignment="1">
      <alignment horizontal="center" vertical="center"/>
    </xf>
    <xf numFmtId="0" fontId="36" fillId="4" borderId="1" xfId="0" applyFont="1" applyFill="1" applyBorder="1" applyAlignment="1">
      <alignment horizontal="center" vertical="center"/>
    </xf>
    <xf numFmtId="0" fontId="36" fillId="3" borderId="1" xfId="0" applyFont="1" applyFill="1" applyBorder="1" applyAlignment="1">
      <alignment horizontal="center"/>
    </xf>
    <xf numFmtId="0" fontId="36" fillId="2" borderId="5" xfId="0" applyFont="1" applyFill="1" applyBorder="1" applyAlignment="1">
      <alignment horizontal="center"/>
    </xf>
    <xf numFmtId="0" fontId="42" fillId="2" borderId="1" xfId="0" applyFont="1" applyFill="1" applyBorder="1" applyAlignment="1">
      <alignment horizontal="center" vertical="center"/>
    </xf>
    <xf numFmtId="0" fontId="36" fillId="2" borderId="1" xfId="0" applyFont="1" applyFill="1" applyBorder="1" applyAlignment="1">
      <alignment horizontal="center"/>
    </xf>
    <xf numFmtId="0" fontId="42" fillId="2" borderId="1" xfId="0" applyFont="1" applyFill="1" applyBorder="1" applyAlignment="1">
      <alignment horizontal="left" indent="1"/>
    </xf>
    <xf numFmtId="0" fontId="48" fillId="4" borderId="0" xfId="0" applyFont="1" applyFill="1"/>
    <xf numFmtId="0" fontId="49" fillId="5" borderId="5" xfId="0" applyFont="1" applyFill="1" applyBorder="1" applyAlignment="1">
      <alignment horizontal="center" vertical="center"/>
    </xf>
    <xf numFmtId="0" fontId="49" fillId="5" borderId="1" xfId="0" applyFont="1" applyFill="1" applyBorder="1" applyAlignment="1">
      <alignment vertical="center"/>
    </xf>
    <xf numFmtId="0" fontId="49" fillId="5" borderId="1" xfId="0" applyFont="1" applyFill="1" applyBorder="1" applyAlignment="1">
      <alignment horizontal="center" vertical="center"/>
    </xf>
    <xf numFmtId="0" fontId="36" fillId="5" borderId="1" xfId="0" applyFont="1" applyFill="1" applyBorder="1" applyAlignment="1">
      <alignment horizontal="center"/>
    </xf>
    <xf numFmtId="0" fontId="49" fillId="5" borderId="1" xfId="0" applyFont="1" applyFill="1" applyBorder="1"/>
    <xf numFmtId="0" fontId="36" fillId="4" borderId="3" xfId="0" applyFont="1" applyFill="1" applyBorder="1"/>
    <xf numFmtId="0" fontId="36" fillId="4" borderId="3" xfId="0" applyFont="1" applyFill="1" applyBorder="1" applyAlignment="1">
      <alignment horizontal="center"/>
    </xf>
    <xf numFmtId="0" fontId="42" fillId="4" borderId="3" xfId="0" applyFont="1" applyFill="1" applyBorder="1"/>
    <xf numFmtId="0" fontId="42" fillId="4" borderId="0" xfId="0" applyFont="1" applyFill="1" applyAlignment="1">
      <alignment vertical="center"/>
    </xf>
    <xf numFmtId="0" fontId="42" fillId="4" borderId="0" xfId="0" applyFont="1" applyFill="1" applyAlignment="1">
      <alignment horizontal="left" vertical="center"/>
    </xf>
    <xf numFmtId="0" fontId="42" fillId="2" borderId="1" xfId="0" applyFont="1" applyFill="1" applyBorder="1" applyAlignment="1">
      <alignment horizontal="left"/>
    </xf>
    <xf numFmtId="0" fontId="43" fillId="3" borderId="1" xfId="0" applyFont="1" applyFill="1" applyBorder="1" applyAlignment="1">
      <alignment horizontal="center" vertical="top" wrapText="1"/>
    </xf>
    <xf numFmtId="4" fontId="36" fillId="4" borderId="1" xfId="1" applyNumberFormat="1" applyFont="1" applyFill="1" applyBorder="1" applyAlignment="1">
      <alignment horizontal="center" vertical="top"/>
    </xf>
    <xf numFmtId="2" fontId="39" fillId="4" borderId="1" xfId="1" applyNumberFormat="1" applyFont="1" applyFill="1" applyBorder="1" applyAlignment="1">
      <alignment horizontal="center" vertical="top"/>
    </xf>
    <xf numFmtId="1" fontId="1" fillId="4" borderId="1" xfId="2" applyNumberFormat="1" applyFont="1" applyFill="1" applyBorder="1" applyAlignment="1">
      <alignment horizontal="center" vertical="top"/>
    </xf>
    <xf numFmtId="165" fontId="36" fillId="4" borderId="1" xfId="0" applyNumberFormat="1" applyFont="1" applyFill="1" applyBorder="1" applyAlignment="1">
      <alignment horizontal="center" vertical="top"/>
    </xf>
    <xf numFmtId="4" fontId="36" fillId="4" borderId="1" xfId="0" applyNumberFormat="1" applyFont="1" applyFill="1" applyBorder="1" applyAlignment="1">
      <alignment horizontal="center" vertical="top"/>
    </xf>
    <xf numFmtId="4" fontId="36" fillId="0" borderId="1" xfId="0" applyNumberFormat="1" applyFont="1" applyBorder="1" applyAlignment="1">
      <alignment horizontal="center" vertical="top"/>
    </xf>
    <xf numFmtId="2" fontId="36" fillId="3" borderId="1" xfId="0" applyNumberFormat="1" applyFont="1" applyFill="1" applyBorder="1" applyAlignment="1">
      <alignment horizontal="center" vertical="center"/>
    </xf>
    <xf numFmtId="4" fontId="36" fillId="4" borderId="0" xfId="0" applyNumberFormat="1" applyFont="1" applyFill="1"/>
    <xf numFmtId="0" fontId="17" fillId="3" borderId="1" xfId="0" applyFont="1" applyFill="1" applyBorder="1" applyAlignment="1">
      <alignment horizontal="center"/>
    </xf>
    <xf numFmtId="3" fontId="50" fillId="4" borderId="1" xfId="1" applyNumberFormat="1" applyFont="1" applyFill="1" applyBorder="1" applyAlignment="1">
      <alignment horizontal="center" vertical="center"/>
    </xf>
    <xf numFmtId="3" fontId="36" fillId="4" borderId="0" xfId="0" applyNumberFormat="1" applyFont="1" applyFill="1"/>
    <xf numFmtId="2" fontId="36" fillId="4" borderId="0" xfId="0" applyNumberFormat="1" applyFont="1" applyFill="1"/>
    <xf numFmtId="0" fontId="36" fillId="4" borderId="1" xfId="0" applyFont="1" applyFill="1" applyBorder="1" applyAlignment="1">
      <alignment horizontal="left" vertical="top" wrapText="1" indent="3"/>
    </xf>
    <xf numFmtId="37" fontId="24" fillId="4" borderId="1" xfId="1" applyNumberFormat="1" applyFont="1" applyFill="1" applyBorder="1" applyAlignment="1">
      <alignment horizontal="center"/>
    </xf>
    <xf numFmtId="37" fontId="30" fillId="4" borderId="1" xfId="1" applyNumberFormat="1" applyFont="1" applyFill="1" applyBorder="1" applyAlignment="1">
      <alignment horizontal="center" vertical="center"/>
    </xf>
    <xf numFmtId="0" fontId="51" fillId="4" borderId="0" xfId="0" applyFont="1" applyFill="1"/>
    <xf numFmtId="0" fontId="51" fillId="4" borderId="0" xfId="0" applyFont="1" applyFill="1" applyAlignment="1">
      <alignment horizontal="center"/>
    </xf>
    <xf numFmtId="0" fontId="51" fillId="4" borderId="4" xfId="0" applyFont="1" applyFill="1" applyBorder="1" applyAlignment="1">
      <alignment horizontal="center"/>
    </xf>
    <xf numFmtId="166" fontId="51" fillId="4" borderId="0" xfId="0" applyNumberFormat="1" applyFont="1" applyFill="1"/>
    <xf numFmtId="4" fontId="51" fillId="4" borderId="0" xfId="0" applyNumberFormat="1" applyFont="1" applyFill="1"/>
    <xf numFmtId="0" fontId="53" fillId="4" borderId="0" xfId="0" applyFont="1" applyFill="1" applyAlignment="1">
      <alignment horizontal="center"/>
    </xf>
    <xf numFmtId="170" fontId="53" fillId="4" borderId="0" xfId="1" applyNumberFormat="1" applyFont="1" applyFill="1"/>
    <xf numFmtId="0" fontId="53" fillId="4" borderId="0" xfId="0" applyFont="1" applyFill="1"/>
    <xf numFmtId="0" fontId="53" fillId="4" borderId="4" xfId="0" applyFont="1" applyFill="1" applyBorder="1" applyAlignment="1">
      <alignment horizontal="center"/>
    </xf>
    <xf numFmtId="0" fontId="55" fillId="4" borderId="0" xfId="0" applyFont="1" applyFill="1" applyAlignment="1">
      <alignment horizontal="center"/>
    </xf>
    <xf numFmtId="0" fontId="51" fillId="4" borderId="0" xfId="0" applyFont="1" applyFill="1" applyAlignment="1">
      <alignment horizontal="left" indent="1"/>
    </xf>
    <xf numFmtId="0" fontId="56" fillId="4" borderId="0" xfId="0" applyFont="1" applyFill="1"/>
    <xf numFmtId="0" fontId="51" fillId="4" borderId="0" xfId="0" applyFont="1" applyFill="1" applyAlignment="1">
      <alignment horizontal="center" vertical="top"/>
    </xf>
    <xf numFmtId="0" fontId="17" fillId="4" borderId="1" xfId="0" applyFont="1" applyFill="1" applyBorder="1" applyAlignment="1">
      <alignment horizontal="center" vertical="center"/>
    </xf>
    <xf numFmtId="165" fontId="59" fillId="4" borderId="1" xfId="0" applyNumberFormat="1" applyFont="1" applyFill="1" applyBorder="1" applyAlignment="1">
      <alignment horizontal="center" vertical="center"/>
    </xf>
    <xf numFmtId="0" fontId="17" fillId="3" borderId="1" xfId="0" applyFont="1" applyFill="1" applyBorder="1"/>
    <xf numFmtId="0" fontId="17" fillId="4" borderId="5" xfId="0" applyFont="1" applyFill="1" applyBorder="1" applyAlignment="1">
      <alignment horizontal="center"/>
    </xf>
    <xf numFmtId="4" fontId="17" fillId="4" borderId="1" xfId="0" applyNumberFormat="1" applyFont="1" applyFill="1" applyBorder="1" applyAlignment="1">
      <alignment horizontal="center" vertical="center"/>
    </xf>
    <xf numFmtId="4" fontId="17" fillId="0" borderId="1" xfId="0" applyNumberFormat="1" applyFont="1" applyBorder="1" applyAlignment="1">
      <alignment horizontal="center" vertical="center"/>
    </xf>
    <xf numFmtId="4" fontId="17" fillId="4" borderId="1" xfId="1" applyNumberFormat="1" applyFont="1" applyFill="1" applyBorder="1" applyAlignment="1">
      <alignment horizontal="center" vertical="center"/>
    </xf>
    <xf numFmtId="0" fontId="17" fillId="3" borderId="1" xfId="0" quotePrefix="1" applyFont="1" applyFill="1" applyBorder="1" applyAlignment="1">
      <alignment horizontal="center" vertical="center"/>
    </xf>
    <xf numFmtId="3" fontId="17" fillId="13" borderId="1" xfId="1" applyNumberFormat="1" applyFont="1" applyFill="1" applyBorder="1" applyAlignment="1">
      <alignment horizontal="center" vertical="top"/>
    </xf>
    <xf numFmtId="4" fontId="1" fillId="0" borderId="1" xfId="1" applyNumberFormat="1" applyFont="1" applyBorder="1" applyAlignment="1">
      <alignment horizontal="center" vertical="top"/>
    </xf>
    <xf numFmtId="3" fontId="1" fillId="0" borderId="1" xfId="1" applyNumberFormat="1" applyFont="1" applyBorder="1" applyAlignment="1">
      <alignment horizontal="center" vertical="top"/>
    </xf>
    <xf numFmtId="0" fontId="6" fillId="4" borderId="3" xfId="0" applyFont="1" applyFill="1" applyBorder="1"/>
    <xf numFmtId="0" fontId="20" fillId="4" borderId="0" xfId="0" applyFont="1" applyFill="1" applyAlignment="1">
      <alignment vertical="center" wrapText="1"/>
    </xf>
    <xf numFmtId="0" fontId="1" fillId="4" borderId="3" xfId="0" applyFont="1" applyFill="1" applyBorder="1" applyAlignment="1">
      <alignment horizontal="center" wrapText="1"/>
    </xf>
    <xf numFmtId="0" fontId="21" fillId="12" borderId="5" xfId="0" applyFont="1" applyFill="1" applyBorder="1" applyAlignment="1">
      <alignment horizontal="center" wrapText="1"/>
    </xf>
    <xf numFmtId="0" fontId="1" fillId="8" borderId="5" xfId="0" applyFont="1" applyFill="1" applyBorder="1" applyAlignment="1">
      <alignment horizontal="center" wrapText="1"/>
    </xf>
    <xf numFmtId="0" fontId="1" fillId="4" borderId="5" xfId="0" quotePrefix="1" applyFont="1" applyFill="1" applyBorder="1" applyAlignment="1">
      <alignment horizontal="center" wrapText="1"/>
    </xf>
    <xf numFmtId="0" fontId="1" fillId="4" borderId="5" xfId="0" quotePrefix="1" applyFont="1" applyFill="1" applyBorder="1" applyAlignment="1">
      <alignment horizontal="center" vertical="top" wrapText="1"/>
    </xf>
    <xf numFmtId="0" fontId="1" fillId="4" borderId="4" xfId="0" applyFont="1" applyFill="1" applyBorder="1" applyAlignment="1">
      <alignment horizontal="center" wrapText="1"/>
    </xf>
    <xf numFmtId="0" fontId="51" fillId="4" borderId="4" xfId="0" applyFont="1" applyFill="1" applyBorder="1" applyAlignment="1">
      <alignment horizontal="center" wrapText="1"/>
    </xf>
    <xf numFmtId="0" fontId="5" fillId="4" borderId="5" xfId="0" quotePrefix="1" applyFont="1" applyFill="1" applyBorder="1" applyAlignment="1">
      <alignment horizontal="center" wrapText="1"/>
    </xf>
    <xf numFmtId="0" fontId="1" fillId="0" borderId="5" xfId="0" quotePrefix="1" applyFont="1" applyBorder="1" applyAlignment="1">
      <alignment horizontal="center" wrapText="1"/>
    </xf>
    <xf numFmtId="0" fontId="1" fillId="4" borderId="5" xfId="0" quotePrefix="1" applyFont="1" applyFill="1" applyBorder="1" applyAlignment="1">
      <alignment horizontal="center" vertical="center" wrapText="1"/>
    </xf>
    <xf numFmtId="0" fontId="1" fillId="0" borderId="5" xfId="0" quotePrefix="1" applyFont="1" applyBorder="1" applyAlignment="1">
      <alignment horizontal="center" vertical="center" wrapText="1"/>
    </xf>
    <xf numFmtId="0" fontId="51" fillId="4" borderId="8" xfId="0" applyFont="1" applyFill="1" applyBorder="1" applyAlignment="1">
      <alignment horizontal="center" wrapText="1"/>
    </xf>
    <xf numFmtId="0" fontId="1" fillId="4" borderId="6" xfId="0" applyFont="1" applyFill="1" applyBorder="1" applyAlignment="1">
      <alignment horizontal="center" wrapText="1"/>
    </xf>
    <xf numFmtId="0" fontId="1" fillId="4" borderId="5" xfId="0" applyFont="1" applyFill="1" applyBorder="1" applyAlignment="1">
      <alignment horizontal="center" wrapText="1"/>
    </xf>
    <xf numFmtId="3" fontId="1" fillId="4" borderId="5" xfId="0" applyNumberFormat="1" applyFont="1" applyFill="1" applyBorder="1" applyAlignment="1">
      <alignment horizontal="center" wrapText="1"/>
    </xf>
    <xf numFmtId="0" fontId="51" fillId="4" borderId="8" xfId="0" applyFont="1" applyFill="1" applyBorder="1" applyAlignment="1">
      <alignment wrapText="1"/>
    </xf>
    <xf numFmtId="0" fontId="51" fillId="4" borderId="4" xfId="0" applyFont="1" applyFill="1" applyBorder="1" applyAlignment="1">
      <alignment wrapText="1"/>
    </xf>
    <xf numFmtId="0" fontId="1" fillId="4" borderId="0" xfId="0" applyFont="1" applyFill="1" applyAlignment="1">
      <alignment horizontal="center" wrapText="1"/>
    </xf>
    <xf numFmtId="0" fontId="1" fillId="4" borderId="1" xfId="0" applyFont="1" applyFill="1" applyBorder="1" applyAlignment="1">
      <alignment horizontal="left" wrapText="1"/>
    </xf>
    <xf numFmtId="0" fontId="25" fillId="9" borderId="1" xfId="0" applyFont="1" applyFill="1" applyBorder="1" applyAlignment="1">
      <alignment horizontal="center" vertical="top"/>
    </xf>
    <xf numFmtId="0" fontId="51" fillId="4" borderId="0" xfId="0" applyFont="1" applyFill="1" applyAlignment="1">
      <alignment horizontal="center" wrapText="1"/>
    </xf>
    <xf numFmtId="0" fontId="36" fillId="4" borderId="1" xfId="0" applyFont="1" applyFill="1" applyBorder="1" applyAlignment="1">
      <alignment horizontal="left" indent="1"/>
    </xf>
    <xf numFmtId="39" fontId="1" fillId="7" borderId="1" xfId="1" applyNumberFormat="1" applyFont="1" applyFill="1" applyBorder="1" applyAlignment="1">
      <alignment horizontal="center" vertical="center"/>
    </xf>
    <xf numFmtId="0" fontId="1" fillId="7" borderId="5" xfId="0" applyFont="1" applyFill="1" applyBorder="1" applyAlignment="1">
      <alignment horizontal="center"/>
    </xf>
    <xf numFmtId="39" fontId="1" fillId="0" borderId="1" xfId="1" applyNumberFormat="1" applyFont="1" applyBorder="1" applyAlignment="1">
      <alignment horizontal="center" vertical="center"/>
    </xf>
    <xf numFmtId="39" fontId="1" fillId="7" borderId="1" xfId="0" applyNumberFormat="1" applyFont="1" applyFill="1" applyBorder="1" applyAlignment="1">
      <alignment horizontal="center" vertical="center"/>
    </xf>
    <xf numFmtId="37" fontId="1" fillId="7" borderId="1" xfId="0" applyNumberFormat="1" applyFont="1" applyFill="1" applyBorder="1"/>
    <xf numFmtId="37" fontId="1" fillId="7" borderId="1" xfId="1" applyNumberFormat="1" applyFont="1" applyFill="1" applyBorder="1" applyAlignment="1">
      <alignment horizontal="center" vertical="center"/>
    </xf>
    <xf numFmtId="0" fontId="20" fillId="7" borderId="1" xfId="0" applyFont="1" applyFill="1" applyBorder="1" applyAlignment="1">
      <alignment horizontal="left" indent="1"/>
    </xf>
    <xf numFmtId="0" fontId="20" fillId="6" borderId="1" xfId="0" applyFont="1" applyFill="1" applyBorder="1" applyAlignment="1">
      <alignment horizontal="left"/>
    </xf>
    <xf numFmtId="0" fontId="20" fillId="4" borderId="1" xfId="0" applyFont="1" applyFill="1" applyBorder="1" applyAlignment="1">
      <alignment horizontal="left" indent="1"/>
    </xf>
    <xf numFmtId="0" fontId="17" fillId="4" borderId="1" xfId="0" applyFont="1" applyFill="1" applyBorder="1" applyAlignment="1">
      <alignment horizontal="left" vertical="top" wrapText="1" indent="2"/>
    </xf>
    <xf numFmtId="0" fontId="20" fillId="4" borderId="1" xfId="0" applyFont="1" applyFill="1" applyBorder="1" applyAlignment="1">
      <alignment horizontal="left" wrapText="1" indent="1"/>
    </xf>
    <xf numFmtId="0" fontId="36" fillId="4" borderId="1" xfId="0" applyFont="1" applyFill="1" applyBorder="1" applyAlignment="1">
      <alignment horizontal="left" wrapText="1" indent="2"/>
    </xf>
    <xf numFmtId="0" fontId="1" fillId="4" borderId="1" xfId="0" applyFont="1" applyFill="1" applyBorder="1" applyAlignment="1">
      <alignment horizontal="left" indent="1"/>
    </xf>
    <xf numFmtId="0" fontId="1" fillId="4" borderId="1" xfId="0" applyFont="1" applyFill="1" applyBorder="1" applyAlignment="1">
      <alignment horizontal="left" vertical="top" wrapText="1" indent="1"/>
    </xf>
    <xf numFmtId="0" fontId="1" fillId="0" borderId="1" xfId="0" applyFont="1" applyBorder="1" applyAlignment="1">
      <alignment horizontal="left" wrapText="1" indent="1"/>
    </xf>
    <xf numFmtId="0" fontId="32" fillId="4" borderId="1" xfId="0" applyFont="1" applyFill="1" applyBorder="1" applyAlignment="1">
      <alignment horizontal="left" wrapText="1" indent="3"/>
    </xf>
    <xf numFmtId="0" fontId="42" fillId="4" borderId="1" xfId="0" applyFont="1" applyFill="1" applyBorder="1" applyAlignment="1">
      <alignment horizontal="left" wrapText="1" indent="1"/>
    </xf>
    <xf numFmtId="0" fontId="39" fillId="4" borderId="1" xfId="0" applyFont="1" applyFill="1" applyBorder="1" applyAlignment="1">
      <alignment horizontal="left" vertical="top" wrapText="1" indent="1"/>
    </xf>
    <xf numFmtId="0" fontId="42" fillId="3" borderId="1" xfId="0" applyFont="1" applyFill="1" applyBorder="1" applyAlignment="1">
      <alignment horizontal="left" indent="1"/>
    </xf>
    <xf numFmtId="0" fontId="36" fillId="3" borderId="5" xfId="0" applyFont="1" applyFill="1" applyBorder="1" applyAlignment="1">
      <alignment horizontal="center"/>
    </xf>
    <xf numFmtId="2" fontId="36" fillId="3" borderId="1" xfId="0" applyNumberFormat="1" applyFont="1" applyFill="1" applyBorder="1"/>
    <xf numFmtId="0" fontId="42" fillId="4" borderId="5" xfId="0" applyFont="1" applyFill="1" applyBorder="1" applyAlignment="1">
      <alignment horizontal="center"/>
    </xf>
    <xf numFmtId="0" fontId="42" fillId="4" borderId="1" xfId="0" applyFont="1" applyFill="1" applyBorder="1"/>
    <xf numFmtId="0" fontId="42" fillId="3" borderId="1" xfId="0" applyFont="1" applyFill="1" applyBorder="1"/>
    <xf numFmtId="0" fontId="36" fillId="0" borderId="0" xfId="0" applyFont="1" applyAlignment="1">
      <alignment horizontal="left" indent="1"/>
    </xf>
    <xf numFmtId="0" fontId="40" fillId="3" borderId="1" xfId="0" quotePrefix="1" applyFont="1" applyFill="1" applyBorder="1" applyAlignment="1">
      <alignment horizontal="center" vertical="center"/>
    </xf>
    <xf numFmtId="4" fontId="40" fillId="4" borderId="1" xfId="1" applyNumberFormat="1" applyFont="1" applyFill="1" applyBorder="1" applyAlignment="1">
      <alignment horizontal="center" vertical="center"/>
    </xf>
    <xf numFmtId="4" fontId="40" fillId="0" borderId="1" xfId="0" applyNumberFormat="1" applyFont="1" applyBorder="1" applyAlignment="1">
      <alignment horizontal="center" vertical="center"/>
    </xf>
    <xf numFmtId="4" fontId="40" fillId="4" borderId="1" xfId="0" applyNumberFormat="1" applyFont="1" applyFill="1" applyBorder="1" applyAlignment="1">
      <alignment horizontal="center" vertical="center"/>
    </xf>
    <xf numFmtId="0" fontId="40" fillId="4" borderId="1" xfId="0" applyFont="1" applyFill="1" applyBorder="1" applyAlignment="1">
      <alignment horizontal="center" vertical="center"/>
    </xf>
    <xf numFmtId="0" fontId="40" fillId="4" borderId="5" xfId="0" applyFont="1" applyFill="1" applyBorder="1" applyAlignment="1">
      <alignment horizontal="center"/>
    </xf>
    <xf numFmtId="0" fontId="40" fillId="3" borderId="1" xfId="0" applyFont="1" applyFill="1" applyBorder="1"/>
    <xf numFmtId="165" fontId="60" fillId="4" borderId="1" xfId="0" applyNumberFormat="1" applyFont="1" applyFill="1" applyBorder="1" applyAlignment="1">
      <alignment horizontal="center" vertical="center"/>
    </xf>
    <xf numFmtId="0" fontId="40" fillId="3" borderId="1" xfId="0" applyFont="1" applyFill="1" applyBorder="1" applyAlignment="1">
      <alignment horizontal="center"/>
    </xf>
    <xf numFmtId="0" fontId="42" fillId="2" borderId="1" xfId="0" quotePrefix="1" applyFont="1" applyFill="1" applyBorder="1" applyAlignment="1">
      <alignment horizontal="center" vertical="center"/>
    </xf>
    <xf numFmtId="0" fontId="42" fillId="3" borderId="1" xfId="0" applyFont="1" applyFill="1" applyBorder="1" applyAlignment="1">
      <alignment horizontal="center" vertical="center"/>
    </xf>
    <xf numFmtId="3" fontId="36" fillId="3" borderId="1" xfId="1" applyNumberFormat="1" applyFont="1" applyFill="1" applyBorder="1" applyAlignment="1">
      <alignment horizontal="center" vertical="center"/>
    </xf>
    <xf numFmtId="0" fontId="42" fillId="2" borderId="0" xfId="0" applyFont="1" applyFill="1" applyAlignment="1">
      <alignment horizontal="left" indent="1"/>
    </xf>
    <xf numFmtId="3" fontId="31" fillId="4" borderId="1" xfId="1" applyNumberFormat="1" applyFont="1" applyFill="1" applyBorder="1" applyAlignment="1">
      <alignment horizontal="center" vertical="center"/>
    </xf>
    <xf numFmtId="0" fontId="36" fillId="3" borderId="5" xfId="0" quotePrefix="1" applyFont="1" applyFill="1" applyBorder="1" applyAlignment="1">
      <alignment horizontal="center"/>
    </xf>
    <xf numFmtId="0" fontId="42" fillId="3" borderId="0" xfId="0" applyFont="1" applyFill="1" applyAlignment="1">
      <alignment horizontal="left" indent="1"/>
    </xf>
    <xf numFmtId="0" fontId="36" fillId="3" borderId="1" xfId="0" applyFont="1" applyFill="1" applyBorder="1" applyAlignment="1">
      <alignment horizontal="center" vertical="center"/>
    </xf>
    <xf numFmtId="0" fontId="5" fillId="4" borderId="1" xfId="0" applyFont="1" applyFill="1" applyBorder="1" applyAlignment="1">
      <alignment horizontal="left" indent="2"/>
    </xf>
    <xf numFmtId="2" fontId="20" fillId="3" borderId="1" xfId="1" applyNumberFormat="1" applyFont="1" applyFill="1" applyBorder="1" applyAlignment="1">
      <alignment horizontal="center" vertical="top"/>
    </xf>
    <xf numFmtId="2" fontId="42" fillId="3" borderId="1" xfId="1" applyNumberFormat="1" applyFont="1" applyFill="1" applyBorder="1" applyAlignment="1">
      <alignment horizontal="center" vertical="top"/>
    </xf>
    <xf numFmtId="0" fontId="42" fillId="3" borderId="5" xfId="0" quotePrefix="1" applyFont="1" applyFill="1" applyBorder="1" applyAlignment="1">
      <alignment horizontal="center" vertical="top"/>
    </xf>
    <xf numFmtId="43" fontId="36" fillId="3" borderId="1" xfId="1" applyFont="1" applyFill="1" applyBorder="1" applyAlignment="1">
      <alignment horizontal="center" vertical="top"/>
    </xf>
    <xf numFmtId="0" fontId="36" fillId="3" borderId="5" xfId="0" quotePrefix="1" applyFont="1" applyFill="1" applyBorder="1" applyAlignment="1">
      <alignment horizontal="center" vertical="top"/>
    </xf>
    <xf numFmtId="0" fontId="42" fillId="3" borderId="1" xfId="0" applyFont="1" applyFill="1" applyBorder="1" applyAlignment="1">
      <alignment horizontal="left" vertical="top" indent="1"/>
    </xf>
    <xf numFmtId="0" fontId="1" fillId="0" borderId="1" xfId="0" applyFont="1" applyBorder="1" applyAlignment="1">
      <alignment horizontal="left" indent="2"/>
    </xf>
    <xf numFmtId="0" fontId="20" fillId="3" borderId="1" xfId="0" applyFont="1" applyFill="1" applyBorder="1" applyAlignment="1">
      <alignment horizontal="left" indent="1"/>
    </xf>
    <xf numFmtId="0" fontId="1" fillId="0" borderId="1" xfId="0" applyFont="1" applyBorder="1" applyAlignment="1">
      <alignment horizontal="left" indent="1"/>
    </xf>
    <xf numFmtId="0" fontId="20" fillId="0" borderId="1" xfId="0" applyFont="1" applyBorder="1" applyAlignment="1">
      <alignment horizontal="left" indent="1"/>
    </xf>
    <xf numFmtId="0" fontId="43" fillId="3" borderId="1" xfId="0" applyFont="1" applyFill="1" applyBorder="1" applyAlignment="1">
      <alignment horizontal="left" vertical="top" indent="1"/>
    </xf>
    <xf numFmtId="0" fontId="36" fillId="4" borderId="1" xfId="0" applyFont="1" applyFill="1" applyBorder="1" applyAlignment="1">
      <alignment horizontal="left" vertical="top" indent="2"/>
    </xf>
    <xf numFmtId="0" fontId="23" fillId="4" borderId="1" xfId="0" applyFont="1" applyFill="1" applyBorder="1" applyAlignment="1">
      <alignment horizontal="left" indent="1"/>
    </xf>
    <xf numFmtId="0" fontId="20" fillId="7" borderId="1" xfId="0" applyFont="1" applyFill="1" applyBorder="1" applyAlignment="1">
      <alignment horizontal="left" wrapText="1" indent="1"/>
    </xf>
    <xf numFmtId="39" fontId="24" fillId="7" borderId="1" xfId="1" applyNumberFormat="1" applyFont="1" applyFill="1" applyBorder="1" applyAlignment="1">
      <alignment horizontal="center" vertical="center"/>
    </xf>
    <xf numFmtId="0" fontId="32" fillId="4" borderId="1" xfId="0" applyFont="1" applyFill="1" applyBorder="1" applyAlignment="1">
      <alignment horizontal="left" wrapText="1" indent="2"/>
    </xf>
    <xf numFmtId="0" fontId="5" fillId="4" borderId="1" xfId="0" applyFont="1" applyFill="1" applyBorder="1" applyAlignment="1">
      <alignment horizontal="left" wrapText="1" indent="1"/>
    </xf>
    <xf numFmtId="3" fontId="1" fillId="9" borderId="1" xfId="1" applyNumberFormat="1" applyFont="1" applyFill="1" applyBorder="1" applyAlignment="1">
      <alignment horizontal="center" vertical="center"/>
    </xf>
    <xf numFmtId="0" fontId="1" fillId="9" borderId="5" xfId="0" quotePrefix="1" applyFont="1" applyFill="1" applyBorder="1" applyAlignment="1">
      <alignment horizontal="center" wrapText="1"/>
    </xf>
    <xf numFmtId="3" fontId="1" fillId="9" borderId="1" xfId="1" applyNumberFormat="1" applyFont="1" applyFill="1" applyBorder="1" applyAlignment="1">
      <alignment horizontal="center" vertical="top"/>
    </xf>
    <xf numFmtId="0" fontId="20" fillId="9" borderId="1" xfId="0" applyFont="1" applyFill="1" applyBorder="1" applyAlignment="1">
      <alignment horizontal="left" wrapText="1" indent="1"/>
    </xf>
    <xf numFmtId="0" fontId="1" fillId="4" borderId="0" xfId="0" applyFont="1" applyFill="1" applyAlignment="1">
      <alignment vertical="top"/>
    </xf>
    <xf numFmtId="3" fontId="1" fillId="9" borderId="1" xfId="1" quotePrefix="1" applyNumberFormat="1" applyFont="1" applyFill="1" applyBorder="1" applyAlignment="1">
      <alignment horizontal="center" vertical="center"/>
    </xf>
    <xf numFmtId="0" fontId="1" fillId="9" borderId="1" xfId="2" applyNumberFormat="1" applyFont="1" applyFill="1" applyBorder="1" applyAlignment="1">
      <alignment horizontal="center" vertical="center"/>
    </xf>
    <xf numFmtId="0" fontId="1" fillId="9" borderId="5" xfId="0" quotePrefix="1" applyFont="1" applyFill="1" applyBorder="1" applyAlignment="1">
      <alignment horizontal="center" vertical="center" wrapText="1"/>
    </xf>
    <xf numFmtId="0" fontId="20" fillId="9" borderId="1" xfId="0" applyFont="1" applyFill="1" applyBorder="1" applyAlignment="1">
      <alignment horizontal="left" indent="1"/>
    </xf>
    <xf numFmtId="0" fontId="1" fillId="4" borderId="1" xfId="0" applyFont="1" applyFill="1" applyBorder="1" applyAlignment="1">
      <alignment horizontal="left" vertical="top" indent="2"/>
    </xf>
    <xf numFmtId="0" fontId="20" fillId="9" borderId="1" xfId="0" applyFont="1" applyFill="1" applyBorder="1" applyAlignment="1">
      <alignment horizontal="left" vertical="center" wrapText="1" indent="1"/>
    </xf>
    <xf numFmtId="4" fontId="1" fillId="9" borderId="1" xfId="1" applyNumberFormat="1" applyFont="1" applyFill="1" applyBorder="1" applyAlignment="1">
      <alignment horizontal="center" vertical="center"/>
    </xf>
    <xf numFmtId="3" fontId="1" fillId="9" borderId="1" xfId="1" quotePrefix="1" applyNumberFormat="1" applyFont="1" applyFill="1" applyBorder="1" applyAlignment="1">
      <alignment horizontal="center" vertical="top"/>
    </xf>
    <xf numFmtId="2" fontId="1" fillId="9" borderId="1" xfId="2" applyNumberFormat="1" applyFont="1" applyFill="1" applyBorder="1" applyAlignment="1">
      <alignment horizontal="center" vertical="top"/>
    </xf>
    <xf numFmtId="165" fontId="25" fillId="9" borderId="1" xfId="0" applyNumberFormat="1" applyFont="1" applyFill="1" applyBorder="1" applyAlignment="1">
      <alignment horizontal="center" vertical="top"/>
    </xf>
    <xf numFmtId="0" fontId="20" fillId="0" borderId="1" xfId="0" applyFont="1" applyBorder="1" applyAlignment="1">
      <alignment horizontal="left" wrapText="1" indent="1"/>
    </xf>
    <xf numFmtId="0" fontId="1" fillId="9" borderId="1" xfId="0" applyFont="1" applyFill="1" applyBorder="1" applyAlignment="1">
      <alignment horizontal="center" vertical="center"/>
    </xf>
    <xf numFmtId="0" fontId="1" fillId="9" borderId="5" xfId="0" applyFont="1" applyFill="1" applyBorder="1" applyAlignment="1">
      <alignment horizontal="center" wrapText="1"/>
    </xf>
    <xf numFmtId="0" fontId="1" fillId="15" borderId="1" xfId="0" applyFont="1" applyFill="1" applyBorder="1" applyAlignment="1">
      <alignment horizontal="left" vertical="center" wrapText="1" indent="2"/>
    </xf>
    <xf numFmtId="0" fontId="20" fillId="15" borderId="1" xfId="0" applyFont="1" applyFill="1" applyBorder="1" applyAlignment="1">
      <alignment horizontal="left" indent="2"/>
    </xf>
    <xf numFmtId="0" fontId="20" fillId="15" borderId="1" xfId="0" applyFont="1" applyFill="1" applyBorder="1" applyAlignment="1">
      <alignment horizontal="left" indent="3"/>
    </xf>
    <xf numFmtId="0" fontId="1" fillId="15" borderId="1" xfId="0" applyFont="1" applyFill="1" applyBorder="1" applyAlignment="1">
      <alignment horizontal="left" wrapText="1" indent="2"/>
    </xf>
    <xf numFmtId="0" fontId="23" fillId="15" borderId="1" xfId="0" applyFont="1" applyFill="1" applyBorder="1" applyAlignment="1">
      <alignment horizontal="left" indent="3"/>
    </xf>
    <xf numFmtId="0" fontId="5" fillId="15" borderId="1" xfId="0" applyFont="1" applyFill="1" applyBorder="1" applyAlignment="1">
      <alignment horizontal="left" wrapText="1" indent="2"/>
    </xf>
    <xf numFmtId="0" fontId="20" fillId="16" borderId="1" xfId="0" applyFont="1" applyFill="1" applyBorder="1" applyAlignment="1">
      <alignment horizontal="left" vertical="center" wrapText="1" indent="2"/>
    </xf>
    <xf numFmtId="0" fontId="1" fillId="16" borderId="1" xfId="0" applyFont="1" applyFill="1" applyBorder="1" applyAlignment="1">
      <alignment horizontal="center" vertical="top" wrapText="1"/>
    </xf>
    <xf numFmtId="3" fontId="1" fillId="16" borderId="1" xfId="1" applyNumberFormat="1" applyFont="1" applyFill="1" applyBorder="1" applyAlignment="1">
      <alignment horizontal="center" vertical="center"/>
    </xf>
    <xf numFmtId="0" fontId="1" fillId="16" borderId="2" xfId="0" applyFont="1" applyFill="1" applyBorder="1" applyAlignment="1">
      <alignment horizontal="left" vertical="top" wrapText="1" indent="4"/>
    </xf>
    <xf numFmtId="3" fontId="1" fillId="16" borderId="1" xfId="1" quotePrefix="1" applyNumberFormat="1" applyFont="1" applyFill="1" applyBorder="1" applyAlignment="1">
      <alignment horizontal="center" vertical="center"/>
    </xf>
    <xf numFmtId="4" fontId="1" fillId="16" borderId="1" xfId="1" applyNumberFormat="1" applyFont="1" applyFill="1" applyBorder="1" applyAlignment="1">
      <alignment horizontal="center" vertical="center"/>
    </xf>
    <xf numFmtId="0" fontId="1" fillId="16" borderId="1" xfId="0" applyFont="1" applyFill="1" applyBorder="1" applyAlignment="1">
      <alignment horizontal="left" indent="2"/>
    </xf>
    <xf numFmtId="4" fontId="1" fillId="16" borderId="1" xfId="1" quotePrefix="1" applyNumberFormat="1" applyFont="1" applyFill="1" applyBorder="1" applyAlignment="1">
      <alignment horizontal="center" vertical="center"/>
    </xf>
    <xf numFmtId="3" fontId="17" fillId="16" borderId="1" xfId="1" applyNumberFormat="1" applyFont="1" applyFill="1" applyBorder="1" applyAlignment="1">
      <alignment horizontal="center" vertical="center"/>
    </xf>
    <xf numFmtId="0" fontId="35" fillId="16" borderId="1" xfId="0" applyFont="1" applyFill="1" applyBorder="1" applyAlignment="1">
      <alignment horizontal="left" indent="2"/>
    </xf>
    <xf numFmtId="0" fontId="1" fillId="16" borderId="1" xfId="0" applyFont="1" applyFill="1" applyBorder="1" applyAlignment="1">
      <alignment horizontal="left" indent="3"/>
    </xf>
    <xf numFmtId="3" fontId="1" fillId="16" borderId="1" xfId="1" quotePrefix="1" applyNumberFormat="1" applyFont="1" applyFill="1" applyBorder="1" applyAlignment="1">
      <alignment horizontal="center" vertical="top"/>
    </xf>
    <xf numFmtId="0" fontId="35" fillId="16" borderId="1" xfId="0" applyFont="1" applyFill="1" applyBorder="1" applyAlignment="1">
      <alignment horizontal="left" indent="3"/>
    </xf>
    <xf numFmtId="3" fontId="1" fillId="16" borderId="1" xfId="1" applyNumberFormat="1" applyFont="1" applyFill="1" applyBorder="1" applyAlignment="1">
      <alignment horizontal="center" vertical="top"/>
    </xf>
    <xf numFmtId="0" fontId="52" fillId="4" borderId="0" xfId="0" applyFont="1" applyFill="1" applyAlignment="1">
      <alignment horizontal="left" indent="2"/>
    </xf>
    <xf numFmtId="0" fontId="51" fillId="4" borderId="0" xfId="0" applyFont="1" applyFill="1" applyAlignment="1">
      <alignment horizontal="left" indent="2"/>
    </xf>
    <xf numFmtId="0" fontId="51" fillId="0" borderId="0" xfId="0" applyFont="1" applyAlignment="1">
      <alignment horizontal="left" indent="1"/>
    </xf>
    <xf numFmtId="0" fontId="52" fillId="4" borderId="0" xfId="0" applyFont="1" applyFill="1" applyAlignment="1">
      <alignment horizontal="left" indent="3"/>
    </xf>
    <xf numFmtId="0" fontId="55" fillId="0" borderId="0" xfId="0" quotePrefix="1" applyFont="1" applyAlignment="1">
      <alignment horizontal="left"/>
    </xf>
    <xf numFmtId="0" fontId="20" fillId="16" borderId="1" xfId="0" applyFont="1" applyFill="1" applyBorder="1" applyAlignment="1">
      <alignment horizontal="left" indent="1"/>
    </xf>
    <xf numFmtId="3" fontId="5" fillId="16" borderId="1" xfId="1" quotePrefix="1" applyNumberFormat="1" applyFont="1" applyFill="1" applyBorder="1" applyAlignment="1">
      <alignment horizontal="center" vertical="center"/>
    </xf>
    <xf numFmtId="0" fontId="1" fillId="16" borderId="1" xfId="0" applyFont="1" applyFill="1" applyBorder="1" applyAlignment="1">
      <alignment horizontal="left" wrapText="1" indent="2"/>
    </xf>
    <xf numFmtId="0" fontId="51" fillId="4" borderId="2" xfId="0" applyFont="1" applyFill="1" applyBorder="1" applyAlignment="1">
      <alignment horizontal="left" indent="1"/>
    </xf>
    <xf numFmtId="0" fontId="51" fillId="4" borderId="8" xfId="0" applyFont="1" applyFill="1" applyBorder="1" applyAlignment="1">
      <alignment horizontal="left" indent="1"/>
    </xf>
    <xf numFmtId="0" fontId="52" fillId="0" borderId="0" xfId="0" applyFont="1" applyAlignment="1">
      <alignment horizontal="left" indent="2"/>
    </xf>
    <xf numFmtId="0" fontId="51" fillId="4" borderId="7" xfId="0" applyFont="1" applyFill="1" applyBorder="1" applyAlignment="1">
      <alignment horizontal="left" indent="1"/>
    </xf>
    <xf numFmtId="0" fontId="51" fillId="4" borderId="9" xfId="0" applyFont="1" applyFill="1" applyBorder="1" applyAlignment="1">
      <alignment horizontal="left" indent="2"/>
    </xf>
    <xf numFmtId="0" fontId="51" fillId="4" borderId="4" xfId="0" applyFont="1" applyFill="1" applyBorder="1" applyAlignment="1">
      <alignment horizontal="left" indent="1"/>
    </xf>
    <xf numFmtId="0" fontId="58" fillId="4" borderId="0" xfId="0" applyFont="1" applyFill="1" applyAlignment="1">
      <alignment horizontal="left" indent="2"/>
    </xf>
    <xf numFmtId="0" fontId="5" fillId="4" borderId="2" xfId="0" applyFont="1" applyFill="1" applyBorder="1" applyAlignment="1">
      <alignment horizontal="left" vertical="top" wrapText="1" indent="2"/>
    </xf>
    <xf numFmtId="0" fontId="5" fillId="9" borderId="1" xfId="0" applyFont="1" applyFill="1" applyBorder="1" applyAlignment="1">
      <alignment horizontal="center" vertical="top" wrapText="1"/>
    </xf>
    <xf numFmtId="4" fontId="34" fillId="4" borderId="1" xfId="1" applyNumberFormat="1" applyFont="1" applyFill="1" applyBorder="1" applyAlignment="1">
      <alignment horizontal="center" vertical="center"/>
    </xf>
    <xf numFmtId="169" fontId="1" fillId="4" borderId="1" xfId="1" quotePrefix="1" applyNumberFormat="1" applyFont="1" applyFill="1" applyBorder="1" applyAlignment="1">
      <alignment horizontal="center" vertical="center"/>
    </xf>
    <xf numFmtId="169" fontId="5" fillId="0" borderId="1" xfId="1" quotePrefix="1" applyNumberFormat="1" applyFont="1" applyBorder="1" applyAlignment="1">
      <alignment horizontal="center" vertical="center"/>
    </xf>
    <xf numFmtId="169" fontId="5" fillId="4" borderId="1" xfId="1" quotePrefix="1" applyNumberFormat="1" applyFont="1" applyFill="1" applyBorder="1" applyAlignment="1">
      <alignment horizontal="center" vertical="center"/>
    </xf>
    <xf numFmtId="3" fontId="5" fillId="4" borderId="1" xfId="1" quotePrefix="1" applyNumberFormat="1" applyFont="1" applyFill="1" applyBorder="1" applyAlignment="1">
      <alignment horizontal="center" vertical="top"/>
    </xf>
    <xf numFmtId="0" fontId="1" fillId="9" borderId="1" xfId="2" applyNumberFormat="1" applyFont="1" applyFill="1" applyBorder="1" applyAlignment="1">
      <alignment horizontal="center" vertical="top"/>
    </xf>
    <xf numFmtId="170" fontId="36" fillId="4" borderId="0" xfId="1" applyNumberFormat="1" applyFont="1" applyFill="1"/>
    <xf numFmtId="170" fontId="36" fillId="4" borderId="0" xfId="0" applyNumberFormat="1" applyFont="1" applyFill="1"/>
    <xf numFmtId="43" fontId="1" fillId="4" borderId="0" xfId="1" applyFont="1" applyFill="1"/>
    <xf numFmtId="175" fontId="51" fillId="4" borderId="0" xfId="0" applyNumberFormat="1" applyFont="1" applyFill="1"/>
    <xf numFmtId="1" fontId="1" fillId="4" borderId="1" xfId="1" applyNumberFormat="1" applyFont="1" applyFill="1" applyBorder="1" applyAlignment="1">
      <alignment horizontal="center"/>
    </xf>
    <xf numFmtId="2" fontId="1" fillId="4" borderId="1" xfId="1" applyNumberFormat="1" applyFont="1" applyFill="1" applyBorder="1" applyAlignment="1">
      <alignment horizontal="center"/>
    </xf>
    <xf numFmtId="0" fontId="1" fillId="4" borderId="5" xfId="0" quotePrefix="1" applyFont="1" applyFill="1" applyBorder="1" applyAlignment="1">
      <alignment horizontal="center" vertical="top"/>
    </xf>
    <xf numFmtId="2" fontId="1" fillId="4" borderId="1" xfId="0" applyNumberFormat="1" applyFont="1" applyFill="1" applyBorder="1" applyAlignment="1">
      <alignment horizontal="center"/>
    </xf>
    <xf numFmtId="0" fontId="1" fillId="4" borderId="1" xfId="0" applyFont="1" applyFill="1" applyBorder="1" applyAlignment="1">
      <alignment horizontal="center"/>
    </xf>
    <xf numFmtId="4" fontId="1" fillId="4" borderId="1" xfId="0" applyNumberFormat="1" applyFont="1" applyFill="1" applyBorder="1" applyAlignment="1">
      <alignment horizontal="center"/>
    </xf>
    <xf numFmtId="165" fontId="61" fillId="4" borderId="1" xfId="0" applyNumberFormat="1" applyFont="1" applyFill="1" applyBorder="1" applyAlignment="1">
      <alignment horizontal="center" vertical="center"/>
    </xf>
    <xf numFmtId="37" fontId="20" fillId="4" borderId="1" xfId="1" applyNumberFormat="1" applyFont="1" applyFill="1" applyBorder="1" applyAlignment="1">
      <alignment horizontal="center" vertical="center"/>
    </xf>
    <xf numFmtId="4" fontId="20" fillId="4" borderId="1" xfId="1" applyNumberFormat="1" applyFont="1" applyFill="1" applyBorder="1" applyAlignment="1">
      <alignment horizontal="center" vertical="center"/>
    </xf>
    <xf numFmtId="39" fontId="20" fillId="0" borderId="1" xfId="1" applyNumberFormat="1" applyFont="1" applyFill="1" applyBorder="1" applyAlignment="1">
      <alignment horizontal="center" vertical="center"/>
    </xf>
    <xf numFmtId="39" fontId="1" fillId="13" borderId="1" xfId="1" applyNumberFormat="1" applyFont="1" applyFill="1" applyBorder="1" applyAlignment="1">
      <alignment horizontal="center" vertical="center"/>
    </xf>
    <xf numFmtId="39" fontId="1" fillId="4" borderId="1" xfId="0" applyNumberFormat="1" applyFont="1" applyFill="1" applyBorder="1" applyAlignment="1">
      <alignment horizontal="center" vertical="center"/>
    </xf>
    <xf numFmtId="0" fontId="5" fillId="4" borderId="1" xfId="0" quotePrefix="1" applyFont="1" applyFill="1" applyBorder="1" applyAlignment="1">
      <alignment horizontal="center" vertical="center"/>
    </xf>
    <xf numFmtId="169" fontId="1" fillId="4" borderId="1" xfId="1" applyNumberFormat="1" applyFont="1" applyFill="1" applyBorder="1" applyAlignment="1">
      <alignment horizontal="center" vertical="top"/>
    </xf>
    <xf numFmtId="0" fontId="51" fillId="4" borderId="2" xfId="0" applyFont="1" applyFill="1" applyBorder="1" applyAlignment="1">
      <alignment horizontal="center"/>
    </xf>
    <xf numFmtId="0" fontId="51" fillId="4" borderId="2" xfId="0" applyFont="1" applyFill="1" applyBorder="1"/>
    <xf numFmtId="0" fontId="51" fillId="4" borderId="8" xfId="0" applyFont="1" applyFill="1" applyBorder="1" applyAlignment="1">
      <alignment horizontal="center"/>
    </xf>
    <xf numFmtId="0" fontId="58" fillId="4" borderId="9" xfId="0" applyFont="1" applyFill="1" applyBorder="1" applyAlignment="1">
      <alignment horizontal="left" indent="2"/>
    </xf>
    <xf numFmtId="164" fontId="51" fillId="4" borderId="0" xfId="0" applyNumberFormat="1" applyFont="1" applyFill="1"/>
    <xf numFmtId="0" fontId="37" fillId="4" borderId="10" xfId="0" applyFont="1" applyFill="1" applyBorder="1" applyAlignment="1">
      <alignment horizontal="left" indent="1"/>
    </xf>
    <xf numFmtId="164" fontId="36" fillId="4" borderId="3" xfId="0" applyNumberFormat="1" applyFont="1" applyFill="1" applyBorder="1"/>
    <xf numFmtId="0" fontId="36" fillId="4" borderId="6" xfId="0" applyFont="1" applyFill="1" applyBorder="1" applyAlignment="1">
      <alignment horizontal="center"/>
    </xf>
    <xf numFmtId="0" fontId="39" fillId="4" borderId="1" xfId="0" applyFont="1" applyFill="1" applyBorder="1" applyAlignment="1">
      <alignment horizontal="left" vertical="top" indent="1"/>
    </xf>
    <xf numFmtId="0" fontId="5" fillId="4" borderId="1" xfId="0" applyFont="1" applyFill="1" applyBorder="1" applyAlignment="1">
      <alignment horizontal="left" indent="1"/>
    </xf>
    <xf numFmtId="0" fontId="39" fillId="4" borderId="1" xfId="0" applyFont="1" applyFill="1" applyBorder="1" applyAlignment="1">
      <alignment horizontal="left" vertical="center" indent="1"/>
    </xf>
    <xf numFmtId="0" fontId="34" fillId="4" borderId="1" xfId="0" applyFont="1" applyFill="1" applyBorder="1" applyAlignment="1">
      <alignment horizontal="center"/>
    </xf>
    <xf numFmtId="0" fontId="1" fillId="0" borderId="1" xfId="0" applyFont="1" applyBorder="1" applyAlignment="1">
      <alignment horizontal="center"/>
    </xf>
    <xf numFmtId="4" fontId="1" fillId="0" borderId="1" xfId="0" applyNumberFormat="1" applyFont="1" applyBorder="1" applyAlignment="1">
      <alignment horizontal="center"/>
    </xf>
    <xf numFmtId="4" fontId="5" fillId="0" borderId="1" xfId="0" applyNumberFormat="1" applyFont="1" applyBorder="1" applyAlignment="1">
      <alignment horizontal="center"/>
    </xf>
    <xf numFmtId="2" fontId="1" fillId="0" borderId="1" xfId="0" applyNumberFormat="1" applyFont="1" applyBorder="1" applyAlignment="1">
      <alignment horizontal="center"/>
    </xf>
    <xf numFmtId="165" fontId="1" fillId="4" borderId="1" xfId="0" applyNumberFormat="1" applyFont="1" applyFill="1" applyBorder="1" applyAlignment="1">
      <alignment horizontal="center"/>
    </xf>
    <xf numFmtId="1" fontId="1" fillId="4" borderId="1" xfId="0" applyNumberFormat="1" applyFont="1" applyFill="1" applyBorder="1" applyAlignment="1">
      <alignment horizontal="center"/>
    </xf>
    <xf numFmtId="0" fontId="1" fillId="4" borderId="1" xfId="0" applyFont="1" applyFill="1" applyBorder="1"/>
    <xf numFmtId="4" fontId="1" fillId="4" borderId="1" xfId="0" applyNumberFormat="1" applyFont="1" applyFill="1" applyBorder="1"/>
    <xf numFmtId="0" fontId="1" fillId="3" borderId="1" xfId="0" applyFont="1" applyFill="1" applyBorder="1"/>
    <xf numFmtId="0" fontId="17" fillId="16" borderId="1" xfId="0" applyFont="1" applyFill="1" applyBorder="1" applyAlignment="1">
      <alignment horizontal="left" indent="3"/>
    </xf>
    <xf numFmtId="0" fontId="17" fillId="16" borderId="1" xfId="0" applyFont="1" applyFill="1" applyBorder="1" applyAlignment="1">
      <alignment horizontal="left" indent="2"/>
    </xf>
    <xf numFmtId="0" fontId="17" fillId="16" borderId="0" xfId="0" applyFont="1" applyFill="1" applyAlignment="1">
      <alignment horizontal="left" indent="3"/>
    </xf>
    <xf numFmtId="0" fontId="27" fillId="16" borderId="1" xfId="0" applyFont="1" applyFill="1" applyBorder="1" applyAlignment="1">
      <alignment horizontal="left" indent="2"/>
    </xf>
    <xf numFmtId="4" fontId="1" fillId="0" borderId="1" xfId="1" applyNumberFormat="1" applyFont="1" applyBorder="1" applyAlignment="1">
      <alignment horizontal="center" vertical="center"/>
    </xf>
    <xf numFmtId="0" fontId="20" fillId="7" borderId="1" xfId="0" applyFont="1" applyFill="1" applyBorder="1" applyAlignment="1">
      <alignment horizontal="center"/>
    </xf>
    <xf numFmtId="39" fontId="20" fillId="13" borderId="1" xfId="1" applyNumberFormat="1" applyFont="1" applyFill="1" applyBorder="1" applyAlignment="1">
      <alignment horizontal="center" vertical="center"/>
    </xf>
    <xf numFmtId="173" fontId="1" fillId="4" borderId="1" xfId="1" applyNumberFormat="1" applyFont="1" applyFill="1" applyBorder="1" applyAlignment="1">
      <alignment horizontal="center" vertical="center"/>
    </xf>
    <xf numFmtId="4" fontId="1" fillId="0" borderId="1" xfId="1" applyNumberFormat="1" applyFont="1" applyFill="1" applyBorder="1" applyAlignment="1">
      <alignment horizontal="center" vertical="center"/>
    </xf>
    <xf numFmtId="39" fontId="30" fillId="4" borderId="1" xfId="1" applyNumberFormat="1" applyFont="1" applyFill="1" applyBorder="1" applyAlignment="1">
      <alignment horizontal="center" vertical="center"/>
    </xf>
    <xf numFmtId="0" fontId="1" fillId="4" borderId="1" xfId="0" quotePrefix="1" applyFont="1" applyFill="1" applyBorder="1" applyAlignment="1">
      <alignment horizontal="center" vertical="center"/>
    </xf>
    <xf numFmtId="2" fontId="1" fillId="4" borderId="1" xfId="0" applyNumberFormat="1" applyFont="1" applyFill="1" applyBorder="1" applyAlignment="1">
      <alignment horizontal="center" vertical="center"/>
    </xf>
    <xf numFmtId="2" fontId="30" fillId="4" borderId="1" xfId="0" applyNumberFormat="1" applyFont="1" applyFill="1" applyBorder="1" applyAlignment="1">
      <alignment horizontal="center" vertical="center"/>
    </xf>
    <xf numFmtId="39" fontId="30" fillId="4" borderId="1" xfId="0" applyNumberFormat="1" applyFont="1" applyFill="1" applyBorder="1" applyAlignment="1">
      <alignment horizontal="center" vertical="center"/>
    </xf>
    <xf numFmtId="0" fontId="1" fillId="4" borderId="2" xfId="0" applyFont="1" applyFill="1" applyBorder="1" applyAlignment="1">
      <alignment horizontal="left" vertical="top" wrapText="1" indent="2"/>
    </xf>
    <xf numFmtId="0" fontId="1" fillId="4" borderId="3" xfId="0" applyFont="1" applyFill="1" applyBorder="1" applyAlignment="1">
      <alignment horizontal="left" vertical="top" wrapText="1" indent="2"/>
    </xf>
    <xf numFmtId="0" fontId="20" fillId="4" borderId="0" xfId="0" applyFont="1" applyFill="1" applyAlignment="1">
      <alignment horizontal="left" vertical="center"/>
    </xf>
    <xf numFmtId="0" fontId="55" fillId="4" borderId="9" xfId="0" applyFont="1" applyFill="1" applyBorder="1" applyAlignment="1">
      <alignment horizontal="left" wrapText="1" indent="2"/>
    </xf>
    <xf numFmtId="0" fontId="52" fillId="4" borderId="0" xfId="0" applyFont="1" applyFill="1" applyAlignment="1">
      <alignment horizontal="left" vertical="top" wrapText="1" indent="2"/>
    </xf>
    <xf numFmtId="0" fontId="52" fillId="4" borderId="4" xfId="0" applyFont="1" applyFill="1" applyBorder="1" applyAlignment="1">
      <alignment horizontal="left" vertical="top" wrapText="1" indent="2"/>
    </xf>
    <xf numFmtId="0" fontId="51" fillId="4" borderId="9" xfId="0" applyFont="1" applyFill="1" applyBorder="1" applyAlignment="1">
      <alignment horizontal="left" indent="2"/>
    </xf>
    <xf numFmtId="0" fontId="51" fillId="4" borderId="11" xfId="0" applyFont="1" applyFill="1" applyBorder="1" applyAlignment="1">
      <alignment horizontal="left" indent="2"/>
    </xf>
    <xf numFmtId="0" fontId="42" fillId="4" borderId="0" xfId="0" applyFont="1" applyFill="1" applyAlignment="1">
      <alignment horizontal="left" vertical="center"/>
    </xf>
    <xf numFmtId="0" fontId="51" fillId="4" borderId="0" xfId="0" applyFont="1" applyFill="1" applyAlignment="1">
      <alignment horizontal="left" vertical="top" wrapText="1" indent="2"/>
    </xf>
    <xf numFmtId="0" fontId="51" fillId="4" borderId="4" xfId="0" applyFont="1" applyFill="1" applyBorder="1" applyAlignment="1">
      <alignment horizontal="left" vertical="top" wrapText="1" indent="2"/>
    </xf>
    <xf numFmtId="0" fontId="52" fillId="0" borderId="0" xfId="0" applyFont="1" applyAlignment="1">
      <alignment horizontal="left" vertical="top" wrapText="1" indent="2"/>
    </xf>
    <xf numFmtId="0" fontId="52" fillId="0" borderId="4" xfId="0" applyFont="1" applyBorder="1" applyAlignment="1">
      <alignment horizontal="left" vertical="top" wrapText="1" indent="2"/>
    </xf>
  </cellXfs>
  <cellStyles count="8">
    <cellStyle name="Comma" xfId="1" builtinId="3"/>
    <cellStyle name="Comma 2" xfId="4" xr:uid="{50665EF5-FD59-4915-8696-426F5291E363}"/>
    <cellStyle name="Comma 3" xfId="7" xr:uid="{733840CD-F827-4DF7-8307-1CCF70972B24}"/>
    <cellStyle name="Good" xfId="3" builtinId="26"/>
    <cellStyle name="Normal" xfId="0" builtinId="0"/>
    <cellStyle name="Normal 2" xfId="6" xr:uid="{77AC55C5-0DC5-4B1F-A601-C4FF4148DED0}"/>
    <cellStyle name="Normal 3" xfId="5" xr:uid="{93864F75-E933-40A2-86E2-5CD98DDFCB44}"/>
    <cellStyle name="Percent" xfId="2" builtinId="5"/>
  </cellStyles>
  <dxfs count="2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B4A30"/>
      <color rgb="FFCC99FF"/>
      <color rgb="FFFDF0E9"/>
      <color rgb="FFED6B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sharedStrings" Target="sharedStrings.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microsoft.com/office/2017/10/relationships/person" Target="persons/person.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calcChain" Target="calcChain.xml"/><Relationship Id="rId44" Type="http://schemas.openxmlformats.org/officeDocument/2006/relationships/externalLink" Target="externalLinks/externalLink40.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customXml" Target="../customXml/item1.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theme" Target="theme/theme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121" Type="http://schemas.openxmlformats.org/officeDocument/2006/relationships/customXml" Target="../customXml/item2.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styles" Target="styles.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52" Type="http://schemas.openxmlformats.org/officeDocument/2006/relationships/externalLink" Target="externalLinks/externalLink48.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1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8906</xdr:colOff>
      <xdr:row>0</xdr:row>
      <xdr:rowOff>16212</xdr:rowOff>
    </xdr:from>
    <xdr:to>
      <xdr:col>0</xdr:col>
      <xdr:colOff>1245209</xdr:colOff>
      <xdr:row>2</xdr:row>
      <xdr:rowOff>21097</xdr:rowOff>
    </xdr:to>
    <xdr:pic>
      <xdr:nvPicPr>
        <xdr:cNvPr id="3" name="Picture 2">
          <a:extLst>
            <a:ext uri="{FF2B5EF4-FFF2-40B4-BE49-F238E27FC236}">
              <a16:creationId xmlns:a16="http://schemas.microsoft.com/office/drawing/2014/main" id="{459FD675-AAEF-2843-F567-9F003ED640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6" y="16212"/>
          <a:ext cx="1239478" cy="385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14654</xdr:rowOff>
    </xdr:from>
    <xdr:to>
      <xdr:col>0</xdr:col>
      <xdr:colOff>1229953</xdr:colOff>
      <xdr:row>2</xdr:row>
      <xdr:rowOff>29064</xdr:rowOff>
    </xdr:to>
    <xdr:pic>
      <xdr:nvPicPr>
        <xdr:cNvPr id="3" name="Picture 2">
          <a:extLst>
            <a:ext uri="{FF2B5EF4-FFF2-40B4-BE49-F238E27FC236}">
              <a16:creationId xmlns:a16="http://schemas.microsoft.com/office/drawing/2014/main" id="{3888ECDC-537A-48B5-BFC5-691B26B5F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654"/>
          <a:ext cx="1229953" cy="389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19707</xdr:colOff>
      <xdr:row>0</xdr:row>
      <xdr:rowOff>0</xdr:rowOff>
    </xdr:from>
    <xdr:to>
      <xdr:col>0</xdr:col>
      <xdr:colOff>1249660</xdr:colOff>
      <xdr:row>2</xdr:row>
      <xdr:rowOff>8060</xdr:rowOff>
    </xdr:to>
    <xdr:pic>
      <xdr:nvPicPr>
        <xdr:cNvPr id="4" name="Picture 3">
          <a:extLst>
            <a:ext uri="{FF2B5EF4-FFF2-40B4-BE49-F238E27FC236}">
              <a16:creationId xmlns:a16="http://schemas.microsoft.com/office/drawing/2014/main" id="{FB8ADD4B-7E4F-4373-ADB8-87511B42A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07" y="0"/>
          <a:ext cx="1229953" cy="389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Thbkkdc03/Audit%20D/KPMG%20audit/PST/Lead01/Test%20T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bgrimmpower365-my.sharepoint.com/Finshare/1Macintosh%20HD/Users/serenete/Library/Mail%20Downloads/64-FG%20Accrual%20-%20P06'07.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F:\Finshare\C\Users\frank\Library\Mail%20Downloads\payprog\carrier\0001\data\&#53748;&#51649;&#50689;&#49688;.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Finshare\@\&#44608;&#50864;&#52380;\C\P2000-2\0002\DATA\&#53748;&#51649;&#50689;&#49688;&#51613;.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https://bgrimmpower365-my.sharepoint.com/Finshare/@/Vicky/my%20documents/payprog/car_LG/0020/data/&#53748;&#51649;&#50689;&#49688;.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F:\Finshare\@\Hafp50299\leesj\P2000-1\0001\DATA\&#53748;&#51649;&#50689;&#49688;.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F:\Finshare\C\Users\frank\Library\Mail%20Downloads\P2000-1\0022\data\&#53748;&#51649;&#50689;&#49688;.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F:\Finshare\@\&#51076;&#49345;&#55148;\P2000-3\0040\data\&#53748;&#51649;&#50689;&#49688;.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lasv054\home2\&#28779;&#21147;&#24314;&#35373;\&#26032;&#26085;&#37340;&#30707;\&#9675;&#28779;&#25216;&#65319;\01&#35211;&#31309;\&#65316;T&#31995;&#32113;&#20445;&#35703;.xls" TargetMode="External"/></Relationships>
</file>

<file path=xl/externalLinks/_rels/externalLink107.xml.rels><?xml version="1.0" encoding="UTF-8" standalone="yes"?>
<Relationships xmlns="http://schemas.openxmlformats.org/package/2006/relationships"><Relationship Id="rId2" Type="http://schemas.openxmlformats.org/officeDocument/2006/relationships/externalLinkPath" Target="file:///X:\OC%20to%20Corp%20Sustain\Operational%20Eco-Efficiency\Summary%20data%20for%20Oper%20meeting_2022.xlsx" TargetMode="External"/><Relationship Id="rId1" Type="http://schemas.openxmlformats.org/officeDocument/2006/relationships/externalLinkPath" Target="file:///X:\OC%20to%20Corp%20Sustain\Operational%20Eco-Efficiency\Summary%20data%20for%20Oper%20meeting_2022.xlsx" TargetMode="External"/></Relationships>
</file>

<file path=xl/externalLinks/_rels/externalLink108.xml.rels><?xml version="1.0" encoding="UTF-8" standalone="yes"?>
<Relationships xmlns="http://schemas.openxmlformats.org/package/2006/relationships"><Relationship Id="rId2" Type="http://schemas.openxmlformats.org/officeDocument/2006/relationships/externalLinkPath" Target="file:///X:\OC%20to%20Corp%20Sustain\Operational%20Eco-Efficiency\Environment\2022\IR%20Automation%20Rev.03_Water&amp;Chemical_Q4-2022.xlsm" TargetMode="External"/><Relationship Id="rId1" Type="http://schemas.openxmlformats.org/officeDocument/2006/relationships/externalLinkPath" Target="file:///X:\OC%20to%20Corp%20Sustain\Operational%20Eco-Efficiency\Environment\2022\IR%20Automation%20Rev.03_Water&amp;Chemical_Q4-2022.xlsm" TargetMode="External"/></Relationships>
</file>

<file path=xl/externalLinks/_rels/externalLink109.xml.rels><?xml version="1.0" encoding="UTF-8" standalone="yes"?>
<Relationships xmlns="http://schemas.openxmlformats.org/package/2006/relationships"><Relationship Id="rId2" Type="http://schemas.openxmlformats.org/officeDocument/2006/relationships/externalLinkPath" Target="file:///X:\OC%20to%20Corp%20Sustain\Operational%20Eco-Efficiency\Environment\2022\Consol%20Waste_Paper%202022Y_20.03.2022.xlsx" TargetMode="External"/><Relationship Id="rId1" Type="http://schemas.openxmlformats.org/officeDocument/2006/relationships/externalLinkPath" Target="file:///X:\OC%20to%20Corp%20Sustain\Operational%20Eco-Efficiency\Environment\2022\Consol%20Waste_Paper%202022Y_20.03.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1%20%20Rin\aa\tcrt\client\non%20taxable.xls" TargetMode="External"/></Relationships>
</file>

<file path=xl/externalLinks/_rels/externalLink110.xml.rels><?xml version="1.0" encoding="UTF-8" standalone="yes"?>
<Relationships xmlns="http://schemas.openxmlformats.org/package/2006/relationships"><Relationship Id="rId2" Type="http://schemas.openxmlformats.org/officeDocument/2006/relationships/externalLinkPath" Target="file:///X:\OC%20to%20Corp%20Sustain\Operational%20Eco-Efficiency\Environment\2022\Consol%20Waste_Paper%202022Y_21.01.2022.xlsx" TargetMode="External"/><Relationship Id="rId1" Type="http://schemas.openxmlformats.org/officeDocument/2006/relationships/externalLinkPath" Target="file:///X:\OC%20to%20Corp%20Sustain\Operational%20Eco-Efficiency\Environment\2022\Consol%20Waste_Paper%202022Y_21.01.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bgrimmpower365-my.sharepoint.com/Documents%20and%20Settings/Pannalin%20subsoontorn/My%20Documents/Apple%20South%20Asia%20(Thailand)/thailandUsers/audreytan/Library/Mail%20Downloads/FY2006/P12'06/0151_12BS_APSSC_revise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bgrimmpower365-my.sharepoint.com/Program%202013-ABP1-3%20Power%20charging%20for%20Invoice%20(April,13)/2013%20Power%20Charging%20between%20ABP1-3%20SST%20for%20July.%202013%20SST%20(Dec.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bgrimmpower365-my.sharepoint.com/2013%20data%20power%20charging%20for%20Invoice/2013%20Power%20Charging%20between%20ABP1-3%20SST%20for%20July%202013%20SST(Aug,2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bgrimmpower365-my.sharepoint.com/B.Grimm%20Power%20limited/Program%20Power%20Charging%20for%20Invoice/2015%20ABP%20Power%20Charging%20for%20invoice/2015%20Power%20Charging%20between%20ABP1-6%20SST%20(Jan11)%20SST%20Fin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bgrimmpower365-my.sharepoint.com/DOCUME~1/WANDEE~1/LOCALS~1/Temp/Documents%20and%20Settings/nittaya%20kittinapakun/Desktop/Lead%20yoko%20&amp;%20River/Package/Yoko/Client/Revise%20R-PKG-YTH-Feb-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Users\pisacha%20sornprom\AppData\Local\Aura\4.0\Files\62\AF\fd2d1084-0a0c-4ecb-a493-c5bb71a833c4000000000000000000118132\20130517%20-%20Inquiries%20for%20FSLIs%20-%20ISRE%202400.xlsm" TargetMode="External"/></Relationships>
</file>

<file path=xl/externalLinks/_rels/externalLink18.xml.rels><?xml version="1.0" encoding="UTF-8" standalone="yes"?>
<Relationships xmlns="http://schemas.openxmlformats.org/package/2006/relationships"><Relationship Id="rId2" Type="http://schemas.microsoft.com/office/2019/04/relationships/externalLinkLongPath" Target="https://bgrimmpower365-my.sharepoint.com/Documents%20and%20Settings/sompol%20hirunrak/Local%20Settings/Application%20Data/Aura/2.0/Files/2/AF/723ad719-d45b-4f78-a518-a2f152b963ae204020227167225139205008/723ad719d45b4f78a518a2f152b963ae.XLSM?2FE1095B" TargetMode="External"/><Relationship Id="rId1" Type="http://schemas.openxmlformats.org/officeDocument/2006/relationships/externalLinkPath" Target="file:///\\2FE1095B\723ad719d45b4f78a518a2f152b963ae.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bgrimmpower365-my.sharepoint.com/Clients/B%20Grimm/Valuation/0%20Checker/2014%20Valuation-%20B%20Grimm%20-%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grimmpower365-my.sharepoint.com/funds/01-Net/S-BAL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bgrimmpower365-my.sharepoint.com/backup/WP_04-06/SLP/12.31.07/jharktip/sts/SNF%20_TOPQ3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bgrimmpower365-my.sharepoint.com/Users/jiraporn.p/AppData/Local/Temp/notes758E9C/program%20invoive%20August1,%2013/2013%20ABP2%20IU%20electricity%20billing%20(July26)%20test%20SST-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2010-2011%20Client%20Folders\Apple%20South%20Asia%20(Thailand)%20Ltd\TAX\2010\Year%20End\PwC\PwC\PND%2050\Kendall%20Gammatron_Sep09_pending%20final%20report%20from%20CCS\KDC_Tax%20computation_Sep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Users\vasawat%20siripujaka\AppData\Local\Aura\4.0\Files\71\AF\68e3faa9-2fc5-4984-8921-a04ac1b34290000000000000000000125096\Example%202013.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bgrimmpower365-my.sharepoint.com/Users/chutipa%20kaewsaengtha/AppData/Local/Aura/4.0/Files/58/AF/824b8ea8-08e3-4236-8a7e-b096f3c28dd2000000000000000000220229/a1c84842-a52b-461b-bd51-e4471e946506.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bgrimmpower365-my.sharepoint.com/Users/tariya%20boonchaiwatta/AppData/Local/Aura/4.0/Files/43/AF/1c6f946b-3ca6-4131-91d0-653b4a62aa8b000000000000000000121121/d9a513cf-4db1-4fa5-bac2-000a8ac13e6d.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STL%20Q204_pop.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Users\estherteo\Schedules\Japan\P12%20Balance%20Sheet%20Template-SP%20+TJV.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bgrimmpower365-my.sharepoint.com/Documents%20and%20Settings/Pannalin%20subsoontorn/My%20Documents/Apple%20South%20Asia%20(Thailand)/thailandUsers/sohminglim/Library/Mail%20Downloads/HK%20FY09%20P2%20Deferred%20Revenue%202315002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My%20Documents\charts\banp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132.6\sun426$\Extra%20File003\Report&amp;JV\FS%20Report\PL-Include-PreOpening\Documents%20and%20Settings\MWK1\Local%20Settings\Temporary%20Internet%20Files\Content.IE5\WFWMNIQ9\MCI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Research\Krongpetch\price%20char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ocuments%20and%20Settings\Pannalin%20subsoontorn\My%20Documents\Apple%20South%20Asia%20(Thailand)\thailandTOSHIBA\P12%20BS%20SCH\indiaGeneral%20Ledger\Bank%20Recon\INDIA%20BankRec%20DV132%20FY08%20P3%20De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bgrimmpower365-my.sharepoint.com/FUNDS/09-Fund%20Admin/06%20Data%20-%20Annual%20Report/01-INGTBF/2000/Data%20for%20annual%20report%20INGTBF-Eng%20%203101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bgrimmpower365-my.sharepoint.com/backup/WP_04-06/SLP/12.31.07/data/cpt14/actual%20cost%202003-CPT14/act-08/cdt/Ac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bgrimmpower365-my.sharepoint.com/Users/satavee%20bhunthuvanic/AppData/Roaming/Microsoft/Excel/Gain%20understanding%20and%20test%20benefit%20plan.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V:\Users\kiatiyos.t\AppData\Local\Temp\notes758E9C\Users\anuchit.t\Documents\Amata%20power\ABP%202\Projects\GE%20LTSA\SPA%2015%20July%202011%20Catalog(1)%20Amata_24K%20Feb%201%202012.xlsm" TargetMode="External"/></Relationships>
</file>

<file path=xl/externalLinks/_rels/externalLink36.xml.rels><?xml version="1.0" encoding="UTF-8" standalone="yes"?>
<Relationships xmlns="http://schemas.openxmlformats.org/package/2006/relationships"><Relationship Id="rId2" Type="http://schemas.microsoft.com/office/2019/04/relationships/externalLinkLongPath" Target="https://bgrimmpower365-my.sharepoint.com/Documents%20and%20Settings/Pannalin%20subsoontorn/My%20Documents/Apple%20South%20Asia%20(Thailand)/thailandGeneral%20Ledger/Schedules/Audit%20Schedules/FY09%20DIV%20148%20audit%20schedules/P5'09/RA-TH-P05'09/TH%20AC%2023150023%20ATV%20P05FY09.xls?9E8B8A07" TargetMode="External"/><Relationship Id="rId1" Type="http://schemas.openxmlformats.org/officeDocument/2006/relationships/externalLinkPath" Target="file:///\\9E8B8A07\TH%20AC%2023150023%20ATV%20P05FY0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Users\estherteo\Desktop\ZF6A-Aging%20ver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bgrimmpower365-my.sharepoint.com/DOCUME~1/WANDEE~1/LOCALS~1/Temp/DOCUME~1/MANASR~1/LOCALS~1/Temp/R-PKG-YTH-Feb-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Documents%20and%20Settings\Pannalin%20subsoontorn\My%20Documents\Apple%20South%20Asia%20(Thailand)\thailandUsers\yeohszeyin\Documents\Microsoft%20User%20Data\Office%202008%20AutoRecovery\DIV148-U10%20New.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ocuments%20and%20Settings\nuttinee\My%20Documents\Westpac\October9900_nch.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bgrimmpower365-my.sharepoint.com/imex.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bgrimmpower365-my.sharepoint.com/Finshare/@/Choi%20jin-ho/c/My%20Documents/bat/2inc/Incentive2000&#45380;2&#50900;(Aut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bgrimmpower365-my.sharepoint.com/Documents%20and%20Settings/Pannalin%20subsoontorn/My%20Documents/Apple%20South%20Asia%20(Thailand)/thailandFinshare/Documents%20and%20Settings/jieyuanlin/Desktop/AS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bgrimmpower365-my.sharepoint.com/Documents%20and%20Settings/Pannalin%20subsoontorn/My%20Documents/Apple%20South%20Asia%20(Thailand)/thailandUsers/yeohszeyin/Documents(restructure)/Thailand/TAX/FY10Q1/U10%20for%20FY10FINA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akchaip\d\Data\KPI%202001(New%20Verion)\DataSales2001_KPI.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bgrimmpower365-my.sharepoint.com/Documents%20and%20Settings/Pannalin%20subsoontorn/My%20Documents/Apple%20South%20Asia%20(Thailand)/thailandindia/Users/Rajesh/Library/Mail%20Downloads/Claim%20Log%20Period%205/Price%20Protection.xls" TargetMode="External"/></Relationships>
</file>

<file path=xl/externalLinks/_rels/externalLink46.xml.rels><?xml version="1.0" encoding="UTF-8" standalone="yes"?>
<Relationships xmlns="http://schemas.openxmlformats.org/package/2006/relationships"><Relationship Id="rId2" Type="http://schemas.microsoft.com/office/2019/04/relationships/externalLinkLongPath" Target="https://bgrimmpower365-my.sharepoint.com/Documents%20and%20Settings/Pannalin%20subsoontorn/My%20Documents/Apple%20South%20Asia%20(Thailand)/thailandUsers/yeohszeyin/Documents/Microsoft%20User%20Data/Office%202008%20AutoRecovery/DIV148-U10%20New.xlsx?C8E24979" TargetMode="External"/><Relationship Id="rId1" Type="http://schemas.openxmlformats.org/officeDocument/2006/relationships/externalLinkPath" Target="file:///\\C8E24979\DIV148-U10%20New.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bgrimmpower365-my.sharepoint.com/Clients/AAPICO/Valuation/Doer/Valuation%2010_AAPICO.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bgrimmpower365-my.sharepoint.com/Users/ChutipaK/Desktop/&#3607;&#3604;/easy/easy%20template/combine%20&amp;%20assumption.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bgrimmpower365-my.sharepoint.com/Clients/SCIB/Data/0%20Doer/workdone%20-%20SCI%20Asset'09%20(revis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W_SERVER\DATA\ACCOUNT\JJ\Nong24\FOH\fohdetail04-ae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bgrimmpower365-my.sharepoint.com/DOCUME~1/PATTAM~1/LOCALS~1/Temp/notesC9812B/Clearance/Summary%20Recla,Adj,SUD200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s://bgrimmpower365-my.sharepoint.com/Documents%20and%20Settings/sompol%20hirunrak/Local%20Settings/Temp/wz6273/Non-Statistical%20Sampling%20Template%20(v3.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bgrimmpower365-my.sharepoint.com/Finshare/@/Hafp50299/leesj/P2000-1/0001/DATA/&#53748;&#51649;&#50689;&#49688;.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bgrimmpower365-my.sharepoint.com/Users/paweena%20pulivaekin/AppData/Local/Aura/4.0/Files/145/AF/29d1fac0-845f-4b61-b9b8-800d6715476b000000000000000002200132/8db5d40a-b1ef-4ea4-a91c-f53f821d3062.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F:\Documents%20and%20Settings\Pannalin%20subsoontorn\My%20Documents\Apple%20South%20Asia%20(Thailand)\thailandsouth%20asia\General%20Ledger\Schedules\FY08\P12'08\P12'08_schedules_liabiliti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bkkdocs\management\005%20-%20Finance,%20Accounting,%20Company%20Secretarial,%20Legal\15%20-%20Work%20In%20Progress\01%20-%202008\05%20-%20September%2008\EEC%20LS%20WIP%20Report_0809%20(R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L:\Documents%20and%20Settings\nathakan%20saradorn\Desktop\Kendall_NSD%202008\TB%20after%20AJE-revise%20ka_DATE%2012.02.09%20(4).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bgrimmpower365-my.sharepoint.com/Documents%20and%20Settings/Pannalin%20subsoontorn/My%20Documents/Apple%20South%20Asia%20(Thailand)/thailandUsers/yeohszeyin/Documents/SCHEDULE%2010%20Q4FY08/Div%20148/DIV148-U10%20New.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bgrimmpower365-my.sharepoint.com/Users/estherteo/Desktop/ZF6A-Aging%20ver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bgrimmpower365-my.sharepoint.com/Plan/Annual%20Plan/2000NewFormat/2000New/ps-lin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TB-SLP-Q'2-04p.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bgrimmpower365-my.sharepoint.com/Users/ChutipaK/Desktop/valuation%20DN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Lasv032\H7A-DE1\My%20Documents\OFFER\Na%20Duong\HV\price%20schedule.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L:\2010-2011%20Client%20Folders\Apple%20South%20Asia%20(Thailand)%20Ltd\TAX\2010\Year%20End\PwC\PwC\PND%2050\Kendall%20Gammatron_Sep09_pending%20final%20report%20from%20CCS\From%20client\Combined%20Leadsheet_V1.xls" TargetMode="External"/></Relationships>
</file>

<file path=xl/externalLinks/_rels/externalLink63.xml.rels><?xml version="1.0" encoding="UTF-8" standalone="yes"?>
<Relationships xmlns="http://schemas.openxmlformats.org/package/2006/relationships"><Relationship Id="rId2" Type="http://schemas.microsoft.com/office/2019/04/relationships/externalLinkLongPath" Target="https://bgrimmpower365-my.sharepoint.com/Documents%20and%20Settings/sompol%20hirunrak/Local%20Settings/Application%20Data/Aura/2.0/Files/6/AF/306c8276-5ff5-4d05-bf8b-f4c5f0150ff7158086140192167189205008/306c82765ff54d05bf8bf4c5f0150ff7.XLSM?417F9203" TargetMode="External"/><Relationship Id="rId1" Type="http://schemas.openxmlformats.org/officeDocument/2006/relationships/externalLinkPath" Target="file:///\\417F9203\306c82765ff54d05bf8bf4c5f0150ff7.XLSM"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bgrimmpower365-my.sharepoint.com/backup/WP_04-06/SMTC/SMTC2007/Documents%20and%20Settings/plimsirisettakul/My%20Documents/My%20document/N&amp;N/2003/Profit%20or%20loss%20sheet_2002/(NEW)OCT%20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bgrimmpower365-my.sharepoint.com/Financial%20Analysis/KPI%20Report/Monthly/KPI%20Review%202007/Vacancy/WINDOWS/TEMP/c.lotus.notes.data/Mgt_Data_2004_Otherincom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https://bgrimmpower365-my.sharepoint.com/Clients/SC%20Asset/Data/9%20Doer/Workdone-SC%20Asset.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s://bgrimmpower365-my.sharepoint.com/Users/MBARON~1/AppData/Local/Temp/notesF3B52A/SL%20-%20Determine%20audit%20strategy%20and%20plan%20-%2011062014.xlsm"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s://bgrimmpower365-my.sharepoint.com/Users/Satavee%20Bhunthuvanic/Documents/IMMORTAL%20-%20FINAL%202015/BIP1/Obtain%20movement%20schedule%20and%20detailed%20listings%20-%20Property,%20plant%20and%20equipment%20FINAL%20rev.xlsm"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bgrimmpower365-my.sharepoint.com/Users/lalita%20sanpitakseree/AppData/Local/Aura/6.0/Files/7/AF/da13b95a-9c78-41df-9192-954d2b52aa31000000000000000000202064/da13b95a-9c78-41df-9192-954d2b52aa3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hbkkfsr01\audit%20d\WINDOWS\Desktop\NSC-BS11-0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s://bgrimmpower365-my.sharepoint.com/Users/chonticha%20chevamongk/Desktop/AMATA/Amata%20Final%202015/LCBservice/FS/Test%20current%20income%20tax%20balances.xlsm" TargetMode="External"/></Relationships>
</file>

<file path=xl/externalLinks/_rels/externalLink71.xml.rels><?xml version="1.0" encoding="UTF-8" standalone="yes"?>
<Relationships xmlns="http://schemas.openxmlformats.org/package/2006/relationships"><Relationship Id="rId2" Type="http://schemas.microsoft.com/office/2019/04/relationships/externalLinkLongPath" Target="https://bgrimmpower365-my.sharepoint.com/Documents%20and%20Settings/sompol%20hirunrak/Local%20Settings/Application%20Data/Aura/2.0/Files/6/AF/344895de-253e-430b-97bc-ec387a921bf1182212083080006184205008/344895de253e430b97bcec387a921bf1.XLSM?02DFECCA" TargetMode="External"/><Relationship Id="rId1" Type="http://schemas.openxmlformats.org/officeDocument/2006/relationships/externalLinkPath" Target="file:///\\02DFECCA\344895de253e430b97bcec387a921bf1.XLSM"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bgrimmpower365-my.sharepoint.com/Users/SATAVE~1/AppData/Local/Temp/notesF3B52A/Gain%20understanding%20and%20test%20benefit%20plan.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s://bgrimmpower365-my.sharepoint.com/Users/tanita%20petprasan/AppData/Local/Aura/4.0/Files/3/AF/7eedd35d-76b1-4d13-bd00-a60312638f51000000000000000000092052/f6da492d-dd48-4a29-82c1-92d55788c5fd.xlsm"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Jeab%20Document\FS%20SICC\FS%202010\2010.09\&#3605;.&#3588;.51\Documents%20and%20Settings\pawanrut.yo\My%20Documents\&#3591;&#3610;&#3585;&#3634;&#3619;&#3648;&#3591;&#3636;&#3609;%20S001-S005\&#3585;.&#3614;.51\&#3626;&#3635;&#3648;&#3609;&#3634;&#3586;&#3629;&#3591;%20S001_&#3591;&#3610;&#3585;&#3634;&#3619;&#3648;&#3591;&#3636;&#3609;_&#3617;.&#3588;.5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A:\TB-STL-q2'04-n.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https://bgrimmpower365-my.sharepoint.com/Documents%20and%20Settings/Pannalin%20subsoontorn/My%20Documents/Apple%20South%20Asia%20(Thailand)/thailandUsers/yeohszeyin/Documents/SCHEDULE%2010%20Q4FY08/Div%20148-D%20Serie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https://bgrimmpower365-my.sharepoint.com/Users/ChutipaK/Desktop/Valuation%20Check10%20TIG%20P'air.xls"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Startup" Target="Users/audreytan/Library/Mail%20Downloads/FY2006/P12'06/0151_12BS_APSSC_revised.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hbkkfsr02\data$\Documents%20and%20Settings\All%20Users\Desktop\ASIAPACIFIC_INQUIRY_V8I.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tock99.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https://bgrimmpower365-my.sharepoint.com/B.Grimm%20Power%20limited/Program%20Power%20Charging%20for%20Invoice/2014%20ABP1-3%20Power%20Charging%20for%20Invoice/2014%20Power%20Charging%20between%20ABP1-3%20SST%20(Jan%2012)%20SST%20rev.1.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thbkkfsr01\data$\Documents%20and%20Settings\sraksincharoensak\Local%20Settings\Temporary%20Internet%20Files\OLK27\supports%20-%202001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Financial%20Statement\FORTIS\FS%202008\BS_%20PL_FORTIS-Sep'08.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ttps://bgrimmpower365-my.sharepoint.com/Users/wichuda.n/Desktop/program%20invoice%20July,%2013/2013%20ABP1%20IU%20electricity%20billing%20(September)%20test%20SST-1.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https://bgrimmpower365-my.sharepoint.com/Program%20Power%20Charging%20for%20Invoice/2014%20ABP1-3%20Power%20Charging%20for%20Invoice/2014%20Power%20Charging%20between%20ABP1-3%20SST%20(Mar.12)%20for%20invoice%20(1).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cc03\c\Accounting\Fix%20asset\Year2000\FIX11-2000.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M:\&#28023;&#22806;&#65314;&#65333;\Tanjung%20Jati-A\LTH&#9675;&#38651;&#35373;&#65319;\01%20&#35211;&#31309;&#12418;&#12426;\2006-04-12&#35211;&#30452;&#12375;\Hin%20krut%20&#31309;&#31639;&#35211;&#30452;&#12375;&#65288;BULK%20BTG)%20REV-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Documents%20and%20Settings\jwiseschaisilp\Desktop\jharktip\bara\SWAP%20CALCULATION%201168%20YEAR%202003%20NOVEMBER.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Sakchaip\d\Data\KPI%202001(New%20Verion)\Backup%20-Original%20Files\OverData_KPI.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https://bgrimmpower365-my.sharepoint.com/Calculation/Steam/Faifa%20Ste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Pannalin%20subsoontorn\My%20Documents\Apple%20South%20Asia%20(Thailand)\thailandUsers\heather\retail\f.%20promos\c.%20uk%20hi-ed%20applecare\FY08%20P10\data\P8'08%20WK%2035%20Edu%20Disc%20Detail.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bgrimmpower365-my.sharepoint.com/Documents%20and%20Settings/Pannalin%20subsoontorn/My%20Documents/Apple%20South%20Asia%20(Thailand)/thailandindia/Users/ankit/Library/Mail%20Downloads/OCT%2005%20CUSTOMS%20DUTY.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https://bgrimmpower365-my.sharepoint.com/DOCUME~1/SOMPOL~1/LOCALS~1/Temp/notes335BF6/~4959558.XLSM"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https://bgrimmpower365-my.sharepoint.com/Users/sompol%20hirunrak/AppData/Local/Aura/3.0SEA_PRO1/Files/42/AF/9ca3e5c9-a3c4-4209-aba6-dbb8e66681c7000000000000005117003249/96b49aa052974aba9bf797563f99e13f.XLSM"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bgrimmpower365-my.sharepoint.com/backup/WP_04-06/SLP/12.31.07/from%20bowling/SLP/2003/nan2/bowling%20drive%20D/STL/STL%20YE2003/STL/jharktip/slp/SNF%20_TOPQ30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https://bgrimmpower365-my.sharepoint.com/Program%20Power%20Charging%20for%20Invoice/2014%20ABP1-3%20Power%20Charging%20for%20Invoice/2014%20Power%20Charging%20between%20ABP1-3%20SST%20(Oct10).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P:\LFN&#9675;&#35336;&#30011;&#65319;\&#29987;&#26989;&#29992;&#30330;&#38651;&#35373;&#20633;&#38306;&#20418;\&#28023;&#22806;\&#35211;&#31309;\&#65405;&#65432;&#65431;&#65437;&#65398;&#12288;Kerawarapitiya\02%20&#35211;&#31309;\&#21463;&#25919;&#36039;&#26009;\My%20Documents\KOYANAGI\&#35211;&#31309;&#38306;&#20418;\&#35211;&#31309;(TPK\H9TA-1\&#22985;#1H9A&#65361;&#65361;&#6536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https://bgrimmpower365-my.sharepoint.com/backup/WP_04-06/SLP/12.31.07/Nan/from%20bowling/SAT/SAT%20Q2'05/Documents%20and%20Settings/sarayasakunwong/My%20Documents/Client/MIC/2004/Inventories%20as%20at%2031-5-2004.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192.168.9.54\bacx\A\Aom\&#3609;&#3641;&#3659;&#3585;&#3621;&#3657;&#3623;&#3618;\&#3591;&#3610;&#3619;&#3634;&#3618;&#3648;&#3604;&#3639;&#3629;&#3609;\&#3591;&#3610;&#3585;&#3634;&#3619;&#3648;&#3591;&#3636;&#3609;%20&#3617;.&#3588;.51\S001_&#3591;&#3610;&#3585;&#3634;&#3619;&#3648;&#3591;&#3636;&#3609;_&#3617;.&#3588;.51.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https://bgrimmpower365-my.sharepoint.com/Finshare/@/&#44608;&#50864;&#52380;/C/P2000-2/0002/DATA/&#53748;&#51649;&#50689;&#49688;&#51613;.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https://bgrimmpower365-my.sharepoint.com/Finshare/@/Vicky/my%20documents/WINDOWS/TEMP/&#53748;&#51649;&#50689;&#49688;(&#51060;&#51333;&#477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sheetName val="6-300y"/>
      <sheetName val="6-500y"/>
      <sheetName val="7-300y"/>
      <sheetName val="7-400y"/>
      <sheetName val="8-300y"/>
      <sheetName val="8-400y"/>
      <sheetName val="9-300y"/>
      <sheetName val="9-400y"/>
      <sheetName val="10-300"/>
      <sheetName val="10-500y"/>
      <sheetName val="11-100"/>
      <sheetName val="11-300y"/>
      <sheetName val="11-400y"/>
      <sheetName val="12-300y"/>
      <sheetName val="14-300y"/>
      <sheetName val="14-400"/>
      <sheetName val="15-400y"/>
      <sheetName val="15-500y"/>
      <sheetName val="16-300y"/>
      <sheetName val="16-400y"/>
      <sheetName val="17-100y"/>
      <sheetName val="21-300y"/>
      <sheetName val="22-300y"/>
      <sheetName val="Tested TB"/>
      <sheetName val="3-300y"/>
      <sheetName val="WORKING TB Q3"/>
      <sheetName val="10-300 (2)"/>
      <sheetName val="14-500 (2)"/>
      <sheetName val="Scoping 2015"/>
      <sheetName val="212100"/>
      <sheetName val="212800"/>
      <sheetName val="221160"/>
      <sheetName val="251190"/>
      <sheetName val="Tested_TB"/>
      <sheetName val="WORKING_TB_Q3"/>
      <sheetName val="10-300_(2)"/>
      <sheetName val="14-500_(2)"/>
      <sheetName val="Test TB"/>
      <sheetName val="근로영수증"/>
      <sheetName val="Tranche A 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V_FG"/>
      <sheetName val="Accrual"/>
      <sheetName val="Balance"/>
      <sheetName val="NNR"/>
      <sheetName val="BAX-Trax"/>
      <sheetName val="BAX-Nontrax"/>
      <sheetName val="Import 25mar07 - 31mar07"/>
      <sheetName val="BAX Export 25mar07 - 31mar07"/>
      <sheetName val="64-090106-033107.xls"/>
    </sheetNames>
    <sheetDataSet>
      <sheetData sheetId="0"/>
      <sheetData sheetId="1"/>
      <sheetData sheetId="2"/>
      <sheetData sheetId="3"/>
      <sheetData sheetId="4"/>
      <sheetData sheetId="5"/>
      <sheetData sheetId="6"/>
      <sheetData sheetId="7"/>
      <sheetData sheetId="8"/>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회사내역"/>
      <sheetName val="근로영수증"/>
      <sheetName val="퇴직영수증"/>
      <sheetName val="commed"/>
      <sheetName val="ม.ค.51"/>
      <sheetName val="Tariff"/>
      <sheetName val="Raw Material"/>
      <sheetName val="EXｳｪｲﾄ0"/>
      <sheetName val="10"/>
      <sheetName val="Project"/>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회사내역"/>
      <sheetName val="근로영수증"/>
      <sheetName val="퇴직영수증"/>
      <sheetName val="황충상퇴직"/>
      <sheetName val="commed"/>
      <sheetName val="Raw Material"/>
      <sheetName val="Vlookup"/>
      <sheetName val="Global Data"/>
      <sheetName val="ม.ค.51"/>
      <sheetName val="EXｳｪｲﾄ0"/>
      <sheetName val="10"/>
      <sheetName val="BS"/>
      <sheetName val="MAI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회사내역"/>
      <sheetName val="근로영수증"/>
      <sheetName val="퇴직영수증"/>
      <sheetName val="공성길퇴직"/>
      <sheetName val="공성길근로"/>
      <sheetName val="하영주근로"/>
      <sheetName val="이달우근로"/>
      <sheetName val="이달우퇴직"/>
      <sheetName val="임명희퇴직"/>
      <sheetName val="임명희근로"/>
      <sheetName val="commed"/>
      <sheetName val="Raw Material"/>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회사내역"/>
      <sheetName val="근로영수증"/>
      <sheetName val="퇴직영수증"/>
      <sheetName val="commed"/>
      <sheetName val="Currency"/>
      <sheetName val="DropDown"/>
      <sheetName val="Schedule 10 Page 1"/>
      <sheetName val="Reference data"/>
      <sheetName val="Codin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회사내역"/>
      <sheetName val="근로영수증"/>
      <sheetName val="퇴직영수증"/>
      <sheetName val="유지연근로"/>
      <sheetName val="차영철근로"/>
      <sheetName val="양대승근로"/>
      <sheetName val="우왕석근로"/>
      <sheetName val="유지연퇴직"/>
      <sheetName val="차영철퇴직"/>
      <sheetName val="양대승퇴직"/>
      <sheetName val="우왕석퇴직"/>
      <sheetName val="commed"/>
      <sheetName val="P&amp;L Rates"/>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회사내역"/>
      <sheetName val="근로영수증"/>
      <sheetName val="퇴직영수증"/>
      <sheetName val="최은희퇴직"/>
      <sheetName val="김호정퇴직"/>
      <sheetName val="이현숙근로"/>
      <sheetName val="commed"/>
      <sheetName val="ม.ค.51"/>
      <sheetName val="10"/>
      <sheetName val="Drop down"/>
      <sheetName val="RATE"/>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務所"/>
      <sheetName val="퇴직영수증"/>
      <sheetName val="ม.ค.51"/>
      <sheetName val="03中"/>
    </sheetNames>
    <sheetDataSet>
      <sheetData sheetId="0"/>
      <sheetData sheetId="1" refreshError="1"/>
      <sheetData sheetId="2" refreshError="1"/>
      <sheetData sheetId="3"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
      <sheetName val="Sheet1"/>
    </sheetNames>
    <sheetDataSet>
      <sheetData sheetId="0" refreshError="1">
        <row r="15">
          <cell r="I15">
            <v>3044.6603671760381</v>
          </cell>
        </row>
        <row r="17">
          <cell r="I17">
            <v>94.353018959791257</v>
          </cell>
        </row>
        <row r="19">
          <cell r="I19">
            <v>123.97164231678293</v>
          </cell>
        </row>
        <row r="21">
          <cell r="I21">
            <v>1.3699999999999999E-2</v>
          </cell>
        </row>
        <row r="22">
          <cell r="I22">
            <v>1.0414018880051143E-3</v>
          </cell>
        </row>
        <row r="39">
          <cell r="I39">
            <v>654.93936460600003</v>
          </cell>
        </row>
        <row r="41">
          <cell r="I41">
            <v>2.1198462200000004E-2</v>
          </cell>
        </row>
        <row r="46">
          <cell r="I46">
            <v>654.8318613539999</v>
          </cell>
        </row>
        <row r="51">
          <cell r="I51">
            <v>1.0151648755441076</v>
          </cell>
        </row>
      </sheetData>
      <sheetData sheetId="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in"/>
      <sheetName val="Water"/>
      <sheetName val="Chemical use in operation "/>
      <sheetName val="Complaints"/>
      <sheetName val="Saving Energy Projects_IP"/>
      <sheetName val="Saving Energy Projects_IP 2"/>
      <sheetName val="E&amp;S Management System"/>
    </sheetNames>
    <sheetDataSet>
      <sheetData sheetId="0"/>
      <sheetData sheetId="1">
        <row r="5">
          <cell r="N5">
            <v>654.93936460600003</v>
          </cell>
        </row>
        <row r="15">
          <cell r="N15">
            <v>14.731110000000001</v>
          </cell>
        </row>
        <row r="16">
          <cell r="N16">
            <v>7.3228000000000001E-2</v>
          </cell>
        </row>
        <row r="17">
          <cell r="N17">
            <v>3.6104557525000005</v>
          </cell>
        </row>
        <row r="18">
          <cell r="N18">
            <v>3.7100000000000002E-4</v>
          </cell>
        </row>
        <row r="31">
          <cell r="N31">
            <v>7.3200000000000017E-5</v>
          </cell>
        </row>
        <row r="32">
          <cell r="N32">
            <v>4.4100174812500006</v>
          </cell>
        </row>
      </sheetData>
      <sheetData sheetId="2">
        <row r="7">
          <cell r="O7">
            <v>13.7</v>
          </cell>
        </row>
      </sheetData>
      <sheetData sheetId="3"/>
      <sheetData sheetId="4"/>
      <sheetData sheetId="5"/>
      <sheetData sheetId="6"/>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Consol"/>
      <sheetName val="ABP1"/>
      <sheetName val="ABP2"/>
      <sheetName val="ABP3"/>
      <sheetName val="ABP4"/>
      <sheetName val="ABP5"/>
      <sheetName val="ABPR1"/>
      <sheetName val="ABPR2"/>
      <sheetName val="ABPR3"/>
      <sheetName val="ABPR4"/>
      <sheetName val="ABPR5"/>
      <sheetName val="BGPM"/>
      <sheetName val="BGWHA1"/>
      <sheetName val="BIP1"/>
      <sheetName val="BIP2"/>
      <sheetName val="BPLC1+1R"/>
      <sheetName val="BPLC2"/>
      <sheetName val="BPAT1"/>
      <sheetName val="BBO"/>
      <sheetName val="CCS"/>
      <sheetName val="LKB"/>
      <sheetName val="SAI"/>
      <sheetName val="SK1"/>
      <sheetName val="NGC"/>
      <sheetName val="BND"/>
      <sheetName val="CHD"/>
      <sheetName val="SL2"/>
      <sheetName val="SL3"/>
      <sheetName val="SL9"/>
      <sheetName val="SL10"/>
      <sheetName val="SMN"/>
      <sheetName val="SPS"/>
      <sheetName val="SSN2"/>
      <sheetName val="SYN"/>
      <sheetName val="BTW1"/>
      <sheetName val="BTW2"/>
      <sheetName val="DT2"/>
      <sheetName val="KHRay"/>
      <sheetName val="NC1HP"/>
      <sheetName val="XXHP"/>
      <sheetName val="PhuYen"/>
      <sheetName val="BGTT1"/>
      <sheetName val="BGTT2"/>
      <sheetName val="BGTT3"/>
      <sheetName val="SAB"/>
      <sheetName val="SCL"/>
      <sheetName val="SLRN"/>
      <sheetName val="dropdown list"/>
      <sheetName val="Bien Hoa"/>
    </sheetNames>
    <sheetDataSet>
      <sheetData sheetId="0" refreshError="1"/>
      <sheetData sheetId="1" refreshError="1">
        <row r="14">
          <cell r="P14">
            <v>13.574</v>
          </cell>
        </row>
        <row r="15">
          <cell r="P15">
            <v>36.652380000000008</v>
          </cell>
        </row>
        <row r="20">
          <cell r="P20">
            <v>1943.2592</v>
          </cell>
        </row>
        <row r="25">
          <cell r="P25">
            <v>0</v>
          </cell>
        </row>
        <row r="26">
          <cell r="P26">
            <v>0</v>
          </cell>
        </row>
        <row r="27">
          <cell r="P27">
            <v>251.01875000000004</v>
          </cell>
        </row>
        <row r="28">
          <cell r="P28">
            <v>7.1850000000000005</v>
          </cell>
        </row>
        <row r="36">
          <cell r="P36">
            <v>36.01</v>
          </cell>
        </row>
        <row r="37">
          <cell r="P37">
            <v>3.6640000000000001</v>
          </cell>
        </row>
        <row r="38">
          <cell r="P38">
            <v>14.374999999999998</v>
          </cell>
        </row>
        <row r="39">
          <cell r="P39">
            <v>5.4279999999999999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xxxxx"/>
      <sheetName val="64xxxx"/>
      <sheetName val="total"/>
      <sheetName val="12.31.01"/>
      <sheetName val="#REF"/>
      <sheetName val="US"/>
      <sheetName val="BW Total Sales"/>
      <sheetName val="Lead"/>
      <sheetName val="Results Template"/>
      <sheetName val="800020"/>
      <sheetName val="A"/>
      <sheetName val="PLANBS3"/>
      <sheetName val="12_31_01"/>
      <sheetName val="5. Product Attribute"/>
      <sheetName val="คำชี้แจง"/>
      <sheetName val="Code 2"/>
      <sheetName val="Master"/>
      <sheetName val="Sheet1"/>
      <sheetName val="Nov"/>
      <sheetName val="Master1"/>
      <sheetName val="Sheet2"/>
      <sheetName val="S-Plant"/>
      <sheetName val="Wkgs_BS Lead"/>
      <sheetName val="vat"/>
      <sheetName val="OP2020 SSW"/>
      <sheetName val="OP2020 SSW DOM"/>
      <sheetName val="OP2020 SSW EXP"/>
      <sheetName val="W-D"/>
      <sheetName val="W-E"/>
      <sheetName val="20182019"/>
      <sheetName val="Net Mkt"/>
      <sheetName val="W OP1 DOM"/>
      <sheetName val="W EST4M DOM"/>
      <sheetName val="W OP2 EXP"/>
      <sheetName val="W EST4M EXP"/>
      <sheetName val="Cus Group"/>
      <sheetName val="Currency"/>
      <sheetName val="Revised_Base_MTP2020-24"/>
      <sheetName val="note"/>
      <sheetName val="GLBAL"/>
      <sheetName val="BALANCE SHEET "/>
      <sheetName val="detail"/>
      <sheetName val="Finish (inc FX)_M"/>
      <sheetName val="Finish_M"/>
      <sheetName val="Pipe Bus_M"/>
      <sheetName val="Profile Bus_M"/>
      <sheetName val="OEM_M"/>
      <sheetName val="NIT_M"/>
      <sheetName val="Finish (inc FX)_Y"/>
      <sheetName val="Finish_Y"/>
      <sheetName val="Pipe Bus_Y"/>
      <sheetName val="Profile Bus_Y"/>
      <sheetName val="NIT_Y"/>
      <sheetName val="12_31_011"/>
      <sheetName val="5__Product_Attribute"/>
      <sheetName val="Code_2"/>
      <sheetName val="OP2020_SSW"/>
      <sheetName val="OP2020_SSW_DOM"/>
      <sheetName val="OP2020_SSW_EXP"/>
      <sheetName val="Net_Mkt"/>
      <sheetName val="W_OP1_DOM"/>
      <sheetName val="W_EST4M_DOM"/>
      <sheetName val="W_OP2_EXP"/>
      <sheetName val="W_EST4M_EXP"/>
      <sheetName val="Cus_Group"/>
      <sheetName val="Wkgs_BS_Lead"/>
      <sheetName val="Variables"/>
      <sheetName val="PL"/>
      <sheetName val="Master TB"/>
      <sheetName val="G300"/>
      <sheetName val="asset"/>
      <sheetName val="INFO"/>
      <sheetName val="_FS1210"/>
      <sheetName val="_FS1220"/>
      <sheetName val="_FS1610"/>
      <sheetName val="_FS1700"/>
      <sheetName val="_FS1710"/>
      <sheetName val="_FS1900"/>
      <sheetName val="_FS3100"/>
      <sheetName val="O300"/>
      <sheetName val="F1"/>
      <sheetName val="L400"/>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Consol"/>
      <sheetName val="ABP1"/>
      <sheetName val="ABP2"/>
      <sheetName val="ABP3"/>
      <sheetName val="ABP4"/>
      <sheetName val="ABP5"/>
      <sheetName val="ABPR1"/>
      <sheetName val="ABPR2"/>
      <sheetName val="ABPR3"/>
      <sheetName val="ABPR4"/>
      <sheetName val="ABPR5"/>
      <sheetName val="BGPM"/>
      <sheetName val="BGWHA1"/>
      <sheetName val="BIP1"/>
      <sheetName val="BIP2"/>
      <sheetName val="BPLC1+1R"/>
      <sheetName val="BPLC2"/>
      <sheetName val="BPAT1"/>
      <sheetName val="BBO"/>
      <sheetName val="CCS"/>
      <sheetName val="LKB"/>
      <sheetName val="SAI"/>
      <sheetName val="SK1"/>
      <sheetName val="NGC"/>
      <sheetName val="BND"/>
      <sheetName val="CHD"/>
      <sheetName val="SL2"/>
      <sheetName val="SL3"/>
      <sheetName val="SL9"/>
      <sheetName val="SL10"/>
      <sheetName val="SMN"/>
      <sheetName val="SPS"/>
      <sheetName val="SSN2"/>
      <sheetName val="SYN"/>
      <sheetName val="BTW1"/>
      <sheetName val="BTW2"/>
      <sheetName val="DT2"/>
      <sheetName val="KHRay"/>
      <sheetName val="NC1HP"/>
      <sheetName val="XXHP"/>
      <sheetName val="PhuYen"/>
      <sheetName val="BGTT1"/>
      <sheetName val="BGTT2"/>
      <sheetName val="BGTT3"/>
      <sheetName val="SAB"/>
      <sheetName val="SCL"/>
      <sheetName val="SLRN"/>
      <sheetName val="dropdown list"/>
      <sheetName val="Bien Hoa"/>
    </sheetNames>
    <sheetDataSet>
      <sheetData sheetId="0" refreshError="1">
        <row r="14">
          <cell r="C14">
            <v>13.574</v>
          </cell>
        </row>
        <row r="31">
          <cell r="C31">
            <v>114.43449999999999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sheetName val="11217000"/>
      <sheetName val="11217010"/>
      <sheetName val="11357000"/>
      <sheetName val="11357001"/>
      <sheetName val="1560"/>
      <sheetName val="1988"/>
      <sheetName val="23107000"/>
      <sheetName val="2340 &amp; 2341"/>
      <sheetName val="2350"/>
      <sheetName val="2430"/>
      <sheetName val="24300016"/>
      <sheetName val="BAX Export 25mar07 - 31mar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Enegy from SSS"/>
      <sheetName val="Input fr ABP1-3 Bill &amp; Manual "/>
      <sheetName val="Input EGAT from Oper Cont"/>
      <sheetName val="Input&amp;Output for ABP1 Summary "/>
      <sheetName val="ABP1 act. load"/>
      <sheetName val="Input&amp;Output for ABP2 Summary "/>
      <sheetName val="Input&amp;Outpu for ABP2.1 Summary "/>
      <sheetName val="Output for ABP2.1IFF"/>
      <sheetName val="ABP2 act. load"/>
      <sheetName val="Input&amp;Output for ABP3 Summary "/>
      <sheetName val="ABP3 act. load"/>
      <sheetName val="Charge cost share margin"/>
      <sheetName val="Output energy charging for SSS"/>
      <sheetName val="Output for ABP IU ele.chr.prog"/>
      <sheetName val="Output ABP1 for Budget (K)"/>
      <sheetName val="Output ABP2 for Budget (K) "/>
      <sheetName val="Output ABP2.1 for Budget (K)"/>
      <sheetName val="Output ABP3 for Budget (K)"/>
      <sheetName val="Output for ABP1IFF"/>
      <sheetName val="Output for ABP2IFF"/>
      <sheetName val="Output for ABP3IFF"/>
      <sheetName val="Output ABP1 for Oper Cont"/>
      <sheetName val="Output ABP2 for Oper Cont "/>
      <sheetName val="Output ABP2.1 for Oper Cont "/>
      <sheetName val="Output ABP3 for Oper Cont"/>
      <sheetName val="Output for ABP3 render eng."/>
      <sheetName val="Monitoring sheet"/>
      <sheetName val="Output sheet for Account"/>
      <sheetName val="Example Receipt Tax"/>
      <sheetName val="ABP1 Invoice(Original)"/>
      <sheetName val="Charge cost full margin"/>
      <sheetName val="ABP1 input &amp; output for account"/>
      <sheetName val="ABP1 Invoice"/>
      <sheetName val="ABP1 ReceiptTax"/>
      <sheetName val="ABP2 input &amp; output for account"/>
      <sheetName val="ABP2 Invoice"/>
      <sheetName val="ABP2 ReceiptTax"/>
      <sheetName val="ABP2.1 input &amp; output for accou"/>
      <sheetName val="ABP2.1 Invoice"/>
      <sheetName val="ABP2.1 ReceiptTax"/>
      <sheetName val="ABP3 input &amp; output for account"/>
      <sheetName val="ABP3 Invoice"/>
      <sheetName val="ABP3 ReceiptTax"/>
      <sheetName val="Sheet1"/>
      <sheetName val="total"/>
      <sheetName val="SalesByDev"/>
      <sheetName val="Standing Data"/>
      <sheetName val="Asset &amp; Liability"/>
      <sheetName val="Net asset value"/>
      <sheetName val="US"/>
      <sheetName val="BW Total 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Enegy from SSS"/>
      <sheetName val="Input fr ABP1-3 Bill &amp; Manual "/>
      <sheetName val="Input EGAT from Oper Cont"/>
      <sheetName val="Input&amp;Output for ABP1 Summary "/>
      <sheetName val="ABP1 act. load"/>
      <sheetName val="Input&amp;Output for ABP2 Summary "/>
      <sheetName val="Input&amp;Outpu for ABP2.1 Summary "/>
      <sheetName val="ABP2 act. load"/>
      <sheetName val="Input&amp;Output for ABP3 Summary "/>
      <sheetName val="ABP3 act. load"/>
      <sheetName val="Charge cost share margin"/>
      <sheetName val="Monitoring sheet"/>
      <sheetName val="Output energy charging for SSS"/>
      <sheetName val="Output for ABP IU ele.chr.prog"/>
      <sheetName val="Output ABP1 for Budget (K)"/>
      <sheetName val="Output ABP2 for Budget (K) "/>
      <sheetName val="Output ABP2.1 for Budget (K)"/>
      <sheetName val="Output ABP3 for Budget (K)"/>
      <sheetName val="Output ABP1 for Oper Cont"/>
      <sheetName val="Output ABP2 for Oper Cont "/>
      <sheetName val="Output ABP2.1 for Oper Cont "/>
      <sheetName val="Output ABP3 for Oper Cont"/>
      <sheetName val="Output for ABP3 render eng."/>
      <sheetName val="Output for ABP1IFF"/>
      <sheetName val="Output for ABP2IFF"/>
      <sheetName val="Output for ABP2.1IFF"/>
      <sheetName val="Output for ABP3IFF"/>
      <sheetName val="Example Receipt Tax"/>
      <sheetName val="ABP1 Invoice(Original)"/>
      <sheetName val="Charge cost full margin"/>
      <sheetName val="Output sheet for Account"/>
      <sheetName val="ABP1 input &amp; output for account"/>
      <sheetName val="ABP1 Invoice"/>
      <sheetName val="ABP1 ReceiptTax"/>
      <sheetName val="ABP2 input &amp; output for account"/>
      <sheetName val="ABP2 Invoice"/>
      <sheetName val="ABP2 ReceiptTax"/>
      <sheetName val="ABP2.1 input &amp; output for accou"/>
      <sheetName val="ABP2.1 Invoice"/>
      <sheetName val="ABP2.1 ReceiptTax"/>
      <sheetName val="ABP3 input &amp; output for account"/>
      <sheetName val="ABP3 Invoice"/>
      <sheetName val="ABP3 ReceiptTax"/>
      <sheetName val="A"/>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itoring sheet"/>
      <sheetName val="Output energy charging for SSS"/>
      <sheetName val="Output sheet for Account"/>
      <sheetName val="Input fr ABP1-6 Bill &amp; Manual "/>
      <sheetName val="Input EGAT from Oper Cont"/>
      <sheetName val="Input Enegy from SSS"/>
      <sheetName val="Input&amp;Output for ABP1 Summary "/>
      <sheetName val="Input&amp;Output for ABP2 Summary "/>
      <sheetName val="Input&amp;Outpu for ABP2.1 Summary "/>
      <sheetName val="Input&amp;Output for ABP3 Summary "/>
      <sheetName val="Input&amp;Output for ABP4 Summary"/>
      <sheetName val="Input&amp;Output for ABP5 Summary"/>
      <sheetName val="Input&amp;Output for ABP6 Summary"/>
      <sheetName val="IUs data for OIE report"/>
      <sheetName val="ABP1 act. load"/>
      <sheetName val="ABP2 act. load"/>
      <sheetName val="ABP3 act. load"/>
      <sheetName val="ABP4 act. load"/>
      <sheetName val="ABP5 act. load"/>
      <sheetName val="ABP6 act. load"/>
      <sheetName val="ABP1-3 act.fore load (2)"/>
      <sheetName val="Charge cost share margin"/>
      <sheetName val="Output for ABP IU ele.chr.prog"/>
      <sheetName val="Output for ABP1IFF"/>
      <sheetName val="Output for ABP2IFF"/>
      <sheetName val="Output for ABP2.1IFF"/>
      <sheetName val="Output for ABP3IFF"/>
      <sheetName val="Output for ABP4IFF"/>
      <sheetName val="Output for ABP5IFF"/>
      <sheetName val="Output for ABP6IFF"/>
      <sheetName val="Output ABP1 for Budget (K)"/>
      <sheetName val="Output ABP2 for Budget (K) "/>
      <sheetName val="Output ABP2.1 for Budget (K)"/>
      <sheetName val="Output ABP3 for Budget (K)"/>
      <sheetName val="Output ABP4 for Budget (K)"/>
      <sheetName val="Output ABP5 for Budget (K)"/>
      <sheetName val="Output ABP6 for Budget (K)"/>
      <sheetName val="Output ABP1 for Oper Cont"/>
      <sheetName val="Output ABP2 for Oper Cont "/>
      <sheetName val="Output ABP2.1 for Oper Cont "/>
      <sheetName val="Output ABP3 for Oper Cont"/>
      <sheetName val="Output ABP4 for Oper Cont"/>
      <sheetName val="Output ABP5 for Oper Cont"/>
      <sheetName val="Output ABP6 for Oper Cont"/>
      <sheetName val="ABP1 input &amp; output for account"/>
      <sheetName val="ABP1 Invoice"/>
      <sheetName val="ABP1 ReceiptTax"/>
      <sheetName val="ABP2 input &amp; output for account"/>
      <sheetName val="ABP2 Invoice"/>
      <sheetName val="ABP2 ReceiptTax"/>
      <sheetName val="ABP2.1 input &amp; output for accou"/>
      <sheetName val="ABP2.1 Invoice"/>
      <sheetName val="ABP2.1 ReceiptTax"/>
      <sheetName val="ABP3 input &amp; output for account"/>
      <sheetName val="ABP3 Invoice"/>
      <sheetName val="ABP3 ReceiptTax"/>
      <sheetName val="ABP4 input &amp; output for account"/>
      <sheetName val="ABP4 Invoice"/>
      <sheetName val="ABP4 ReceiptTax"/>
      <sheetName val="ABP5 input &amp; output for account"/>
      <sheetName val="ABP5 Invoice"/>
      <sheetName val="ABP5 ReceiptTax"/>
      <sheetName val="ABP6 input &amp; output for account"/>
      <sheetName val="ABP6 Invoice"/>
      <sheetName val="ABP6 ReceiptTax"/>
      <sheetName val="Example Receipt Tax"/>
      <sheetName val="ABP1 Invoice(Original)"/>
      <sheetName val="Output for ABP3 render eng."/>
      <sheetName val="Charge cost full margin"/>
      <sheetName val="SUMMA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sheetData sheetId="48" refreshError="1"/>
      <sheetData sheetId="49" refreshError="1"/>
      <sheetData sheetId="50"/>
      <sheetData sheetId="51" refreshError="1"/>
      <sheetData sheetId="52" refreshError="1"/>
      <sheetData sheetId="53"/>
      <sheetData sheetId="54" refreshError="1"/>
      <sheetData sheetId="55" refreshError="1"/>
      <sheetData sheetId="56"/>
      <sheetData sheetId="57" refreshError="1"/>
      <sheetData sheetId="58" refreshError="1"/>
      <sheetData sheetId="59"/>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CHECK"/>
      <sheetName val="Sheet1"/>
      <sheetName val="REC"/>
      <sheetName val="LIAB"/>
      <sheetName val="REV"/>
      <sheetName val="EXPE"/>
      <sheetName val="Sheet5"/>
      <sheetName val="Sheet6"/>
      <sheetName val="Sheet7"/>
      <sheetName val="BS"/>
      <sheetName val="Sheet2"/>
      <sheetName val="Sheet3"/>
      <sheetName val="CAPITAL_N"/>
      <sheetName val="INVEST_N"/>
      <sheetName val="SAGAKU"/>
      <sheetName val="TOUSI"/>
      <sheetName val="INVENT"/>
      <sheetName val="FIXSALES_N"/>
      <sheetName val="FIX_N"/>
      <sheetName val="FIXDED_N"/>
      <sheetName val="ACTABLE"/>
      <sheetName val="CF_KOTEI"/>
      <sheetName val="CF_AS"/>
      <sheetName val="CF_LIAB"/>
      <sheetName val="CFNOTES"/>
      <sheetName val="BSBEG"/>
      <sheetName val="BSPAY"/>
      <sheetName val="BSREC"/>
      <sheetName val="COMMON"/>
      <sheetName val="Sheet13"/>
      <sheetName val="Sheet14"/>
      <sheetName val="Sheet15"/>
      <sheetName val="Sheet16"/>
      <sheetName val="Sheet17"/>
      <sheetName val="Sheet21"/>
      <sheetName val="Sheet22"/>
      <sheetName val="Sheet23"/>
      <sheetName val="Sheet23_2"/>
      <sheetName val="Sheet24"/>
      <sheetName val="Sheet25"/>
      <sheetName val="Sheet26"/>
      <sheetName val="Sheet27"/>
      <sheetName val="Sheet28"/>
      <sheetName val="Sheet29"/>
      <sheetName val="Sheet30"/>
      <sheetName val="Sheet31"/>
      <sheetName val="COMPARATIVE"/>
      <sheetName val="TOKEINOTES"/>
      <sheetName val="ABP1 input &amp; output for account"/>
      <sheetName val="ABP2.1 input &amp; output for accou"/>
      <sheetName val="ABP2 input &amp; output for account"/>
      <sheetName val="ABP3 input &amp; output for account"/>
      <sheetName val="ABP1 Invoice"/>
      <sheetName val="ABP4 input &amp; output for account"/>
      <sheetName val="ABP5 input &amp; output for account"/>
      <sheetName val="ABP6 input &amp; output for account"/>
      <sheetName val="ABPR1 input &amp; output for accoun"/>
      <sheetName val="ABPR2 input &amp; output for accoun"/>
      <sheetName val="ABPR3 input &amp; output for accou"/>
      <sheetName val="ABPR4 input &amp; output for accou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 val="BS"/>
      <sheetName val="ACTABLE"/>
      <sheetName val="COMMON"/>
      <sheetName val="ABPR1 input &amp; output for accoun"/>
      <sheetName val="ABPR2 input &amp; output for accoun"/>
      <sheetName val="ABPR3 input &amp; output for accou"/>
      <sheetName val="ABPR4 input &amp; output for accou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603040"/>
      <sheetName val="603050"/>
      <sheetName val="604010"/>
      <sheetName val="Audit samp(604010)"/>
      <sheetName val="660540"/>
      <sheetName val="Audit samp(660540)"/>
      <sheetName val="610010"/>
      <sheetName val="Audit samp(610010)"/>
      <sheetName val="608050"/>
      <sheetName val="Audit samp(608050)"/>
      <sheetName val="660140"/>
      <sheetName val="Target-660140"/>
      <sheetName val="Sco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ummary"/>
      <sheetName val="Table"/>
      <sheetName val="Active"/>
      <sheetName val="Sheet3"/>
      <sheetName val="Projection"/>
      <sheetName val="IAS19R_LSP"/>
      <sheetName val="IAS19R_LSA"/>
      <sheetName val="By Company"/>
      <sheetName val="IAS19_LSP"/>
      <sheetName val="IAS19_LSA"/>
      <sheetName val="BP"/>
      <sheetName val="AGL"/>
      <sheetName val="Previous val"/>
      <sheetName val="Sheet2"/>
      <sheetName val="Split result"/>
      <sheetName val="Split-check"/>
      <sheetName val="TF"/>
      <sheetName val="Summary-Disclosure"/>
      <sheetName val="ACTABLE"/>
      <sheetName val="COMMON"/>
      <sheetName val="Sco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t asset value"/>
      <sheetName val="Newspaper"/>
      <sheetName val="Asset &amp; Liability"/>
      <sheetName val="Standing Data"/>
      <sheetName val="S-BAL1"/>
      <sheetName val="Dialog5"/>
      <sheetName val="Dialog1"/>
      <sheetName val="DialogNoOfDay"/>
      <sheetName val="DialogDate"/>
      <sheetName val="Dialog3"/>
      <sheetName val="NAV to bank"/>
      <sheetName val="Expense Transaction"/>
      <sheetName val="Deferred Charge"/>
      <sheetName val="ตารางแนบ1"/>
      <sheetName val="Last Port"/>
      <sheetName val="DialogDf1"/>
      <sheetName val="DialogDf2"/>
      <sheetName val="DialogDf3"/>
      <sheetName val="DialogDf4"/>
      <sheetName val="FinishDialog"/>
      <sheetName val="BackUp"/>
      <sheetName val="Restore"/>
      <sheetName val="Unit Management"/>
      <sheetName val="Fee Accu"/>
      <sheetName val="DialogAddRemark"/>
      <sheetName val="DialogStd"/>
      <sheetName val="Dialog2"/>
      <sheetName val="Dialogmail"/>
      <sheetName val="Dialog6"/>
      <sheetName val="Dialog7"/>
      <sheetName val="Dialog8"/>
      <sheetName val="Dialog9"/>
      <sheetName val="DialogConfirmBackup"/>
      <sheetName val="DialogAboutDetails"/>
      <sheetName val="Main Menu"/>
      <sheetName val="ModuleMenu"/>
      <sheetName val="ModulePost"/>
      <sheetName val="ModuleKey"/>
      <sheetName val="ModuleSave"/>
      <sheetName val="ModulePrint"/>
      <sheetName val="ModuleFax"/>
      <sheetName val="ModuleRecord"/>
      <sheetName val="ModuleUtility"/>
      <sheetName val="ModuleDefer"/>
      <sheetName val="Junk"/>
      <sheetName val="NAV for FundPower"/>
      <sheetName val="NAV Announcement"/>
      <sheetName val="Newspaper - Test"/>
      <sheetName val="NAV Mail"/>
      <sheetName val="Newspaper99(Don't Print Me)"/>
      <sheetName val="DefCharge Test(Don't Print me)"/>
      <sheetName val="Newspaper1"/>
      <sheetName val="Newspaper-E"/>
      <sheetName val="Mapping-AP"/>
      <sheetName val="181190 (Adj)"/>
      <sheetName val="Scoping Thai wind power"/>
      <sheetName val="Library Procedure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
      <sheetName val="ABP1 input &amp; output for account"/>
      <sheetName val="ABP2 input &amp; output for account"/>
      <sheetName val="ABP2.1 input &amp; output for accou"/>
      <sheetName val="ABP3 input &amp; output for account"/>
      <sheetName val="ABP1 Invoice"/>
      <sheetName val="Active"/>
      <sheetName val="Summary"/>
      <sheetName val="tot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on Input"/>
      <sheetName val="AMR &amp; Manual Input"/>
      <sheetName val="Output"/>
      <sheetName val="Output for Invoice"/>
      <sheetName val="Oracal for SCW"/>
      <sheetName val="Invoice Summary for Account"/>
      <sheetName val="Invioce"/>
      <sheetName val="Credit Note"/>
      <sheetName val="Input for RT"/>
      <sheetName val="RT"/>
      <sheetName val="Covering"/>
      <sheetName val="Output for Power Charg. Program"/>
      <sheetName val="Heat rate FTC AAC"/>
      <sheetName val="MMEO"/>
      <sheetName val="January"/>
      <sheetName val="February"/>
      <sheetName val="March"/>
      <sheetName val="April"/>
      <sheetName val="May"/>
      <sheetName val="June"/>
      <sheetName val="July"/>
      <sheetName val="August"/>
      <sheetName val="September"/>
      <sheetName val="October"/>
      <sheetName val="November"/>
      <sheetName val="December"/>
      <sheetName val="Tariff&amp;Common Input"/>
      <sheetName val="AA"/>
      <sheetName val="Gas cost,PEA FT,FTC, AAC"/>
      <sheetName val="Sim. sheet"/>
      <sheetName val="10"/>
      <sheetName val="Scoping"/>
      <sheetName val="ACTABLE"/>
      <sheetName val="COMM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Computation"/>
      <sheetName val="Customs_Sep'09"/>
      <sheetName val="Reconciliation_PwC"/>
      <sheetName val="Entertainment"/>
      <sheetName val="กำไรขาดทุน"/>
      <sheetName val="Tax shortfall"/>
      <sheetName val="Lead"/>
      <sheetName val="Item 5-COGS"/>
      <sheetName val="Item 8-SG&amp;A"/>
      <sheetName val="Cobalt"/>
      <sheetName val="Total Add back item(2009)"/>
      <sheetName val="Disable"/>
      <sheetName val="10"/>
      <sheetName val="Output for Invoice"/>
      <sheetName val="Tariff&amp;Common Input"/>
      <sheetName val="AA"/>
      <sheetName val="Testing CIP &amp; in transits"/>
      <sheetName val="FA Movement 30-09-10"/>
      <sheetName val="Verification"/>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ures - Template"/>
      <sheetName val="Main Menu"/>
      <sheetName val="Template - vertical"/>
      <sheetName val="Procedure"/>
      <sheetName val="Materiality Q3'13"/>
      <sheetName val="Summary adjustment"/>
      <sheetName val="Analytic BS"/>
      <sheetName val="Analytic PL"/>
      <sheetName val="Total Expense"/>
      <sheetName val="Cash"/>
      <sheetName val="BS movement Q2"/>
      <sheetName val="OCA"/>
      <sheetName val="Prepaid"/>
      <sheetName val="PPE and Intang Asset"/>
      <sheetName val="Advance"/>
      <sheetName val="Account payable"/>
      <sheetName val="Accrual and provision"/>
      <sheetName val="Retirement Benefit"/>
      <sheetName val="Loan"/>
      <sheetName val="Front end fee"/>
      <sheetName val="Test loan movement"/>
      <sheetName val="Commitment"/>
      <sheetName val="Equity"/>
      <sheetName val="Event after period date"/>
      <sheetName val="Repayment schedule-Loan"/>
      <sheetName val="TB BS"/>
      <sheetName val="TB PL"/>
      <sheetName val="Template Calculation Sheet"/>
      <sheetName val="Output for Invoice"/>
      <sheetName val="Tariff&amp;Common Input"/>
      <sheetName val="AA"/>
      <sheetName val="Lead"/>
      <sheetName val="Cobalt"/>
      <sheetName val="ABP5 input &amp; output for account"/>
      <sheetName val="ABP6 input &amp; output for accou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ures - Template"/>
      <sheetName val="Template - vertical"/>
      <sheetName val="Template Calculation Sheet"/>
      <sheetName val="Main Menu"/>
      <sheetName val="Profit and Loss"/>
      <sheetName val="Control Summary"/>
      <sheetName val="Adj &amp; Reclass"/>
      <sheetName val="Group by Cost CenterQ2'13"/>
      <sheetName val="Compare by Account"/>
      <sheetName val="Analytical PL(Q3'12)"/>
      <sheetName val="Comapre by Account(Q2'13)"/>
      <sheetName val="Sale"/>
      <sheetName val="IntercoSale"/>
      <sheetName val="Graph"/>
      <sheetName val="Sale compare by account"/>
      <sheetName val="EGAT"/>
      <sheetName val="IU"/>
      <sheetName val="Gas Purchase"/>
      <sheetName val="Cost&amp;Admin"/>
      <sheetName val="Power Development fund 2"/>
      <sheetName val="Oth Penalty deductible"/>
      <sheetName val="MAJOR GT 21"/>
      <sheetName val="MAJOR GT 22"/>
      <sheetName val="MAJOR ST 23"/>
      <sheetName val="MAJOR GL Jan-Jun'13"/>
      <sheetName val="MAJOR GL Jul-Sep'13"/>
      <sheetName val="Commitment fee"/>
      <sheetName val="Gross Profit"/>
      <sheetName val="Other Income"/>
      <sheetName val="Int Expense"/>
      <sheetName val="Gain-LossExchange rate"/>
      <sheetName val="GL 800010 - 800020"/>
      <sheetName val="TB Mar 13"/>
      <sheetName val="TB - Cost Center"/>
      <sheetName val="ABP 2 - TB as of Sep. 2013"/>
      <sheetName val="TB by CC-Sep'13"/>
      <sheetName val="ABP2 TB 6.13"/>
      <sheetName val="TB by CC-Jun'13"/>
      <sheetName val="Commitment"/>
      <sheetName val="Active"/>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ures - Template"/>
      <sheetName val="Template - vertical"/>
      <sheetName val="Check BF Q1 2014"/>
      <sheetName val="YTD TB total company"/>
      <sheetName val="Template grouping from 2013"/>
      <sheetName val="FS 2013"/>
      <sheetName val="CF to ABPIF Dec 13"/>
      <sheetName val="CF to ABPIF Mar14"/>
      <sheetName val="Main Menu"/>
      <sheetName val="Template Calculation Sheet"/>
      <sheetName val="SOFS Analytic"/>
      <sheetName val="Grouping Q1 CF to Ctrl SOFS"/>
      <sheetName val="Control"/>
      <sheetName val="Adjustment"/>
      <sheetName val="Cash"/>
      <sheetName val="TB total Jan 2014"/>
      <sheetName val="TB Cost center PTD"/>
      <sheetName val="Other receivables"/>
      <sheetName val="Accr Interest income"/>
      <sheetName val="Spare parts"/>
      <sheetName val="Other current assets"/>
      <sheetName val="Current LT loans to related"/>
      <sheetName val="Payment"/>
      <sheetName val="PPE"/>
      <sheetName val="Mar  2014"/>
      <sheetName val="CIP181230 Mar 2014"/>
      <sheetName val="CIP 181340 Mar 2014"/>
      <sheetName val="MJ GT11 &amp; GT12"/>
      <sheetName val="Cal Depre.9 Yr."/>
      <sheetName val="Other non-current assets"/>
      <sheetName val="Trade payable &amp; Due to"/>
      <sheetName val="AP aging Mar  2014 for CF"/>
      <sheetName val="Accrued int. ABPIF"/>
      <sheetName val="LT loans banks"/>
      <sheetName val="Deferred fee (Before Refin.)"/>
      <sheetName val="Deferred front end"/>
      <sheetName val="Review current portion of loan"/>
      <sheetName val="LT loans ABPIF"/>
      <sheetName val="Review current portion of IFF"/>
      <sheetName val="Flow of cash reviewing"/>
      <sheetName val="Other current liabilities"/>
      <sheetName val="Equity"/>
      <sheetName val="Unappropriated RE"/>
      <sheetName val="119610 WTH details"/>
      <sheetName val="191210 Permanent Deposit"/>
      <sheetName val="Commitment"/>
      <sheetName val="Output for Invoice"/>
      <sheetName val="Tariff&amp;Common Input"/>
      <sheetName val="A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BS"/>
      <sheetName val="G-PL"/>
      <sheetName val="Group"/>
      <sheetName val="F-1 (2)"/>
      <sheetName val="F-2 (2)"/>
      <sheetName val="F-3 (2)"/>
      <sheetName val="F-1"/>
      <sheetName val="F-2"/>
      <sheetName val="F-3"/>
      <sheetName val="Adj"/>
      <sheetName val="BS_Detail (2)"/>
      <sheetName val="PL_Detail (2)"/>
      <sheetName val="N"/>
      <sheetName val="CC"/>
      <sheetName val="predic_depre"/>
      <sheetName val="20"/>
      <sheetName val="20-1"/>
      <sheetName val="20-2"/>
      <sheetName val="30"/>
      <sheetName val="40"/>
      <sheetName val="deferred tax"/>
      <sheetName val="ตั๋วเงินรับ"/>
      <sheetName val="10-1 Media"/>
      <sheetName val="10-cut"/>
      <sheetName val="Pivot Aug'01"/>
      <sheetName val="Sheet1"/>
      <sheetName val="BS"/>
      <sheetName val="Case"/>
      <sheetName val="Investment in PPP Green Complex"/>
      <sheetName val="Data_2 Exiting-CE"/>
      <sheetName val="Data_1 Exiting-AA"/>
      <sheetName val="Data_3 New-CE"/>
      <sheetName val="Account"/>
      <sheetName val="Data for_5CE-งบปี 2006"/>
      <sheetName val="Report_04 PPE"/>
      <sheetName val="Total 01'05"/>
      <sheetName val="com"/>
      <sheetName val="14. Borrowings"/>
      <sheetName val="AC- Employment Wk"/>
      <sheetName val="AC MSL- Dnp Assumptions"/>
      <sheetName val="AC MSL&amp;NOVARE- Employment Wk"/>
      <sheetName val="Workdone a) Share Capital "/>
      <sheetName val="Overview"/>
      <sheetName val="Asset_Depre."/>
      <sheetName val="Analytic sales ex-internal"/>
      <sheetName val="Asset 2005 0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
      <sheetName val="1835backup"/>
      <sheetName val="18350000"/>
      <sheetName val="20610001(35)"/>
      <sheetName val="206100135aging"/>
      <sheetName val="035ZF6Apivot"/>
      <sheetName val="35ZF6A"/>
      <sheetName val="20610001 (84)"/>
      <sheetName val="2061001aging"/>
      <sheetName val="84ZF6A Pivot"/>
      <sheetName val="84ZF6A"/>
      <sheetName val="20610001 (170)"/>
      <sheetName val="2061001170aging"/>
      <sheetName val="170ZF6APivot"/>
      <sheetName val="20620001"/>
      <sheetName val="2062001aging"/>
      <sheetName val="backup2062"/>
      <sheetName val="details2062"/>
      <sheetName val="20610001(149Backup"/>
      <sheetName val="20610001(149"/>
      <sheetName val="20610001(148Backup)"/>
      <sheetName val="20610001(148)"/>
      <sheetName val="D84(158)"/>
      <sheetName val="scrnshot84"/>
      <sheetName val="scrnshot 35"/>
      <sheetName val="D35"/>
      <sheetName val="Sale"/>
      <sheetName val="10"/>
      <sheetName val="Equity"/>
      <sheetName val="total"/>
      <sheetName val="Output for Invoice"/>
      <sheetName val="Commitment"/>
      <sheetName val="US"/>
      <sheetName val="BW Total Sales"/>
      <sheetName val="ADJ -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n"/>
      <sheetName val="ATV 12 Def Rev"/>
      <sheetName val="VF48"/>
      <sheetName val="ZF804 (ST LT)"/>
      <sheetName val="GL23150023"/>
      <sheetName val="GL26910000"/>
      <sheetName val="JV"/>
      <sheetName val="Lead"/>
      <sheetName val="Cobalt"/>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OPSG"/>
      <sheetName val="84ZF6A"/>
      <sheetName val="Sale"/>
      <sheetName val="Output for Invoice"/>
      <sheetName val="Commitment"/>
      <sheetName val="total"/>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PRELIMINARIES"/>
      <sheetName val="NSC"/>
      <sheetName val="REMAINING AMOUNT "/>
      <sheetName val="letter"/>
      <sheetName val="WORKING TB Q3"/>
      <sheetName val="Standing Data"/>
      <sheetName val="Asset &amp; Liability"/>
      <sheetName val="Net asset value"/>
      <sheetName val="Lead schedule"/>
      <sheetName val="Movement schedule"/>
      <sheetName val="GL"/>
      <sheetName val="F-1"/>
      <sheetName val="G400"/>
      <sheetName val="TB Master"/>
      <sheetName val="O300"/>
      <sheetName val="List"/>
      <sheetName val="Library Procedures"/>
      <sheetName val="Lead"/>
      <sheetName val="18011120-18391010"/>
      <sheetName val="18012100-18392100 Detail"/>
      <sheetName val="18012700-18392700"/>
      <sheetName val="List2"/>
      <sheetName val="List1"/>
      <sheetName val="คำชี้แจง"/>
      <sheetName val="P&amp;L"/>
      <sheetName val="REMAINING_AMOUNT_"/>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PU"/>
      <sheetName val="BCP"/>
      <sheetName val="PTTEP"/>
      <sheetName val="Sheet1"/>
      <sheetName val="Grammy"/>
      <sheetName val="Major"/>
      <sheetName val="TRAF"/>
      <sheetName val="MATCH"/>
      <sheetName val="MATCH (2)"/>
      <sheetName val="rgr"/>
      <sheetName val="Sheet3"/>
      <sheetName val="rgr (2)"/>
      <sheetName val="Sheet2"/>
      <sheetName val="Sal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ec P3"/>
      <sheetName val="Instructions"/>
      <sheetName val="BRec"/>
      <sheetName val="Matching"/>
      <sheetName val="GL"/>
      <sheetName val="BS"/>
      <sheetName val="510000"/>
      <sheetName val="Sheet1"/>
      <sheetName val="ATV 12 Def Rev"/>
      <sheetName val="84ZF6A"/>
      <sheetName val="Sheet2"/>
      <sheetName val="Sheet3"/>
      <sheetName val="INDIA BankRec DV132 FY08 P3 Dec"/>
      <sheetName val="Title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
      <sheetName val="Commission"/>
      <sheetName val="ExpenseF6"/>
      <sheetName val="Newspaper"/>
      <sheetName val="Sheet1"/>
      <sheetName val="Matching"/>
    </sheetNames>
    <sheetDataSet>
      <sheetData sheetId="0"/>
      <sheetData sheetId="1"/>
      <sheetData sheetId="2"/>
      <sheetData sheetId="3"/>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X"/>
      <sheetName val="XXXXX0"/>
      <sheetName val="000000"/>
      <sheetName val="100000"/>
      <sheetName val="0000"/>
      <sheetName val="963-955"/>
      <sheetName val="931-932"/>
      <sheetName val="Sheet2 (2)"/>
      <sheetName val="Sheet1 (2)"/>
      <sheetName val="510000"/>
      <sheetName val="511000"/>
      <sheetName val="55xxxx"/>
      <sheetName val="Matching"/>
      <sheetName val="BS"/>
      <sheetName val="Act"/>
      <sheetName val="84ZF6A"/>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D Template"/>
      <sheetName val="Procedures"/>
      <sheetName val="Assumptions"/>
      <sheetName val="Menu Master"/>
      <sheetName val="Targeted Testing Master"/>
      <sheetName val="Non-Statistical Sampling Master"/>
      <sheetName val="Suppl Non-Stat Sample Master"/>
      <sheetName val="Two Step Revenue Testing Master"/>
      <sheetName val="Accept Reject Master"/>
      <sheetName val="First Sample Results Master"/>
      <sheetName val="Global Data"/>
      <sheetName val="Discount rate"/>
      <sheetName val="Salary increasing rate"/>
      <sheetName val="Turnover rates"/>
      <sheetName val="Employees transferring"/>
      <sheetName val="Sheet5"/>
      <sheetName val="510000"/>
      <sheetName val="Newspaper"/>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gal"/>
      <sheetName val="Manual"/>
      <sheetName val="FAQ"/>
      <sheetName val="Questionnaire"/>
      <sheetName val="GE Data"/>
      <sheetName val="PartsDataTable"/>
      <sheetName val="Customer Data"/>
      <sheetName val="PartsFlow"/>
      <sheetName val="Offer Comp."/>
      <sheetName val="Self Perf. Chart"/>
      <sheetName val="YearByYear"/>
      <sheetName val="Offer Comp. Chart (2)"/>
      <sheetName val="Accumulated Offer"/>
      <sheetName val="Self-Perf Itemization"/>
      <sheetName val="Questionnaire_Output"/>
      <sheetName val="Offer Comp. Chart"/>
      <sheetName val="Two Step Revenue Testing Master"/>
      <sheetName val="Sheet1"/>
      <sheetName val="Newspaper"/>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ecasting"/>
      <sheetName val="SAP_TH_P5"/>
      <sheetName val="Def Rev"/>
      <sheetName val="Def COGS"/>
      <sheetName val="JV Reclass."/>
      <sheetName val="JV Auto rev."/>
      <sheetName val="510000"/>
      <sheetName val="BS"/>
      <sheetName val="TH AC 23150023 ATV P05FY09"/>
      <sheetName val="Matching"/>
      <sheetName val="ATV 12 Def Rev"/>
      <sheetName val="Newspaper"/>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KBE"/>
      <sheetName val="OPS-Vendor 1A"/>
      <sheetName val="Fin-Aging 1A1C"/>
      <sheetName val="PO Qty_Amt"/>
      <sheetName val="1A remarks"/>
      <sheetName val="1C remarks"/>
      <sheetName val="ZF6A"/>
      <sheetName val="Recon"/>
      <sheetName val="Instructions"/>
      <sheetName val="Def Rev"/>
      <sheetName val="Schedule 10 Page 1"/>
      <sheetName val="Links"/>
      <sheetName val="PartsDataTable"/>
      <sheetName val="Customer Data"/>
      <sheetName val="PartsFlow"/>
      <sheetName val="Two Step Revenue Testing Master"/>
      <sheetName val="Matching"/>
      <sheetName val="COVER"/>
    </sheetNames>
    <sheetDataSet>
      <sheetData sheetId="0" refreshError="1"/>
      <sheetData sheetId="1" refreshError="1"/>
      <sheetData sheetId="2" refreshError="1"/>
      <sheetData sheetId="3"/>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CHECK"/>
      <sheetName val="Sheet1"/>
      <sheetName val="REC"/>
      <sheetName val="LIAB"/>
      <sheetName val="REV"/>
      <sheetName val="EXPE"/>
      <sheetName val="Sheet5"/>
      <sheetName val="Sheet6"/>
      <sheetName val="Sheet7"/>
      <sheetName val="BS"/>
      <sheetName val="Sheet2"/>
      <sheetName val="Sheet3"/>
      <sheetName val="CAPITAL_N"/>
      <sheetName val="INVEST_N"/>
      <sheetName val="SAGAKU"/>
      <sheetName val="TOUSI"/>
      <sheetName val="INVENT"/>
      <sheetName val="FIXSALES_N"/>
      <sheetName val="FIX_N"/>
      <sheetName val="FIXDED_N"/>
      <sheetName val="ACTABLE"/>
      <sheetName val="CF_KOTEI"/>
      <sheetName val="CF_AS"/>
      <sheetName val="CF_LIAB"/>
      <sheetName val="CFNOTES"/>
      <sheetName val="BSBEG"/>
      <sheetName val="BSREC"/>
      <sheetName val="BSPAY"/>
      <sheetName val="COMMON"/>
      <sheetName val="Sheet13"/>
      <sheetName val="Sheet14"/>
      <sheetName val="Sheet15"/>
      <sheetName val="Sheet16"/>
      <sheetName val="Sheet17"/>
      <sheetName val="Sheet21"/>
      <sheetName val="Sheet22"/>
      <sheetName val="Sheet23"/>
      <sheetName val="Sheet23_2"/>
      <sheetName val="Sheet24"/>
      <sheetName val="Sheet25"/>
      <sheetName val="Sheet26"/>
      <sheetName val="Sheet27"/>
      <sheetName val="Sheet28"/>
      <sheetName val="Sheet29"/>
      <sheetName val="Sheet30"/>
      <sheetName val="Sheet31"/>
      <sheetName val="COMPARATIVE"/>
      <sheetName val="TOKEINOTES"/>
      <sheetName val="PartsDataTable"/>
      <sheetName val="Customer Data"/>
      <sheetName val="PartsFlow"/>
      <sheetName val="R-PKG-YTH-Feb-03"/>
      <sheetName val="1C re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ule 10 Page 1"/>
      <sheetName val="Schedule 10 Page 2 "/>
      <sheetName val="Schedule 10 Page 3"/>
      <sheetName val="Schedule 10 Page 4"/>
      <sheetName val="Schedule 10 Page 5"/>
      <sheetName val="Schedule 10 Page 6 "/>
      <sheetName val="Schedule 10 Page 7"/>
      <sheetName val="Schedule 10 Page 8"/>
      <sheetName val="Tax"/>
      <sheetName val="1C remarks"/>
      <sheetName val="PO Qty_Amt"/>
      <sheetName val="Reference data"/>
      <sheetName val="Sheet3"/>
      <sheetName val="COMMON"/>
      <sheetName val="510000"/>
      <sheetName val="Def Rev"/>
      <sheetName val="BS"/>
      <sheetName val="Matching"/>
      <sheetName val="PartsDataTable"/>
      <sheetName val="Customer Data"/>
      <sheetName val="PartsFlow"/>
      <sheetName val="POSCHG"/>
      <sheetName val="liste des zone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D-101"/>
      <sheetName val="Review Accrue"/>
      <sheetName val="A"/>
      <sheetName val="salary"/>
      <sheetName val="Prepaid Exp"/>
      <sheetName val="Adjust"/>
      <sheetName val="FixedAsset"/>
      <sheetName val="Sheet1"/>
      <sheetName val="Deposit"/>
      <sheetName val="Current"/>
      <sheetName val="BS"/>
      <sheetName val="PL"/>
      <sheetName val="A-100"/>
      <sheetName val="B-100"/>
      <sheetName val="B-100 Conclude"/>
      <sheetName val="B-102"/>
      <sheetName val="B-200"/>
      <sheetName val="B-201"/>
      <sheetName val="D-100"/>
      <sheetName val="D-200"/>
      <sheetName val="D-300"/>
      <sheetName val="D-400"/>
      <sheetName val="H-100"/>
      <sheetName val="O-100"/>
      <sheetName val="O-200"/>
      <sheetName val="I-100"/>
      <sheetName val="I-100 Conclude"/>
      <sheetName val="I-104 ap confirm control"/>
      <sheetName val="I-200"/>
      <sheetName val="I-200 Conclude"/>
      <sheetName val="J-100"/>
      <sheetName val="K-100"/>
      <sheetName val="L-100"/>
      <sheetName val="L-200"/>
      <sheetName val="L-300"/>
      <sheetName val="L-400"/>
      <sheetName val="L-500"/>
      <sheetName val="M-100"/>
      <sheetName val="M-200"/>
      <sheetName val="N-100"/>
      <sheetName val="N-100 Conclude"/>
      <sheetName val="N-101"/>
      <sheetName val="PA-100"/>
      <sheetName val="PA-100 Conclude"/>
      <sheetName val="PA-102"/>
      <sheetName val="PA-103"/>
      <sheetName val="PA-103.1"/>
      <sheetName val="PA-200"/>
      <sheetName val="PB-100"/>
      <sheetName val="PD-100"/>
      <sheetName val="RCLS"/>
      <sheetName val="Unadjusted"/>
      <sheetName val="SUMMARY"/>
      <sheetName val="raw"/>
      <sheetName val="Option"/>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chedule 10 Page 1"/>
      <sheetName val="Def Rev"/>
      <sheetName val="BS"/>
      <sheetName val="1C remarks"/>
      <sheetName val="510000"/>
      <sheetName val="COMMON"/>
      <sheetName val="Reference data"/>
      <sheetName val="PO Qty_Amt"/>
      <sheetName val="im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1월"/>
      <sheetName val="BRANDDISTRIBUTION1월"/>
      <sheetName val="dist"/>
      <sheetName val="Netsales"/>
      <sheetName val="Key"/>
      <sheetName val="BM-BS"/>
      <sheetName val="OP-Total"/>
      <sheetName val="SR-Total"/>
      <sheetName val="New-ACC"/>
      <sheetName val="BD-DHL"/>
      <sheetName val="BD-FIN"/>
      <sheetName val="BD-KLL"/>
      <sheetName val="BD-PML"/>
      <sheetName val="SV-DHL"/>
      <sheetName val="SV-FIN"/>
      <sheetName val="SV-KLL"/>
      <sheetName val="SV-PML"/>
      <sheetName val="Payable"/>
      <sheetName val="B-BManager"/>
      <sheetName val="Com-Button"/>
      <sheetName val="B3_SUAD"/>
      <sheetName val="Sheet3"/>
      <sheetName val="Def Rev"/>
      <sheetName val="Schedule 10 Page 1"/>
      <sheetName val="1C re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Menu"/>
      <sheetName val="Contents"/>
      <sheetName val="Commentary"/>
      <sheetName val="KPIs"/>
      <sheetName val="KPIs Trends"/>
      <sheetName val="Revenue Summary"/>
      <sheetName val="Rev &amp; SM Analysis"/>
      <sheetName val="Units &amp; Rev Trends"/>
      <sheetName val="Beyond CPU Analysis"/>
      <sheetName val="P&amp;L Analysis"/>
      <sheetName val="COS Analysis"/>
      <sheetName val="Actual"/>
      <sheetName val="Plan"/>
      <sheetName val="GIA - Prod"/>
      <sheetName val="Com-Button"/>
      <sheetName val="Sheet3"/>
      <sheetName val="B3_SUAD"/>
      <sheetName val="Schedule 10 Page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ule 10 Page 1"/>
      <sheetName val="Schedule 10 Page 2 "/>
      <sheetName val="Schedule 10 Page 3"/>
      <sheetName val="Schedule 10 Page 4"/>
      <sheetName val="Schedule 10 Page 5"/>
      <sheetName val="Schedule 10 Page 6 "/>
      <sheetName val="Schedule 10 Page 7"/>
      <sheetName val="Schedule 10 Page 8"/>
      <sheetName val="Main Menu"/>
      <sheetName val="Com-Button"/>
      <sheetName val="B3_SUAD"/>
    </sheetNames>
    <sheetDataSet>
      <sheetData sheetId="0"/>
      <sheetData sheetId="1"/>
      <sheetData sheetId="2"/>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es_Bylocate"/>
      <sheetName val="SalesBylocateConsignVAT_MnoCon"/>
      <sheetName val="SaleConsignVAT_MnoCon"/>
      <sheetName val="CustomerCount"/>
      <sheetName val="SaleConsignVAT_MCon"/>
      <sheetName val="SalesBylocateConsignVAT_MCon"/>
      <sheetName val="SalesBylocateConsignNoVAT_MnoCo"/>
      <sheetName val="Customer_Bylocate"/>
      <sheetName val="SaleNoConsignNoVAT"/>
      <sheetName val="Data _Sale"/>
      <sheetName val="Data_SalesByDev"/>
      <sheetName val="Sheet1"/>
      <sheetName val="Sheet2"/>
      <sheetName val="General Assumptions"/>
      <sheetName val="Scenario Summary"/>
      <sheetName val="Calendar"/>
      <sheetName val="COMMON"/>
      <sheetName val="Schedule 10 Page 1"/>
      <sheetName val="Schedule 10 Page 2 "/>
      <sheetName val="B3_SUAD"/>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otal Claims Received"/>
      <sheetName val="Control"/>
      <sheetName val="Reference data"/>
      <sheetName val="Workfile-Do not delete"/>
      <sheetName val="Schedule 10 Page 1"/>
      <sheetName val="Schedule 10 Page 2 "/>
      <sheetName val="Main Menu"/>
    </sheetNames>
    <sheetDataSet>
      <sheetData sheetId="0" refreshError="1"/>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ule 10 Page 1"/>
      <sheetName val="Schedule 10 Page 2 "/>
      <sheetName val="Schedule 10 Page 3"/>
      <sheetName val="Schedule 10 Page 4"/>
      <sheetName val="Schedule 10 Page 5"/>
      <sheetName val="Schedule 10 Page 6 "/>
      <sheetName val="Schedule 10 Page 7"/>
      <sheetName val="Schedule 10 Page 8"/>
      <sheetName val="Tax"/>
      <sheetName val="1C remarks"/>
      <sheetName val="PO Qty_Amt"/>
      <sheetName val="Reference data"/>
      <sheetName val="510000"/>
      <sheetName val="Def Rev"/>
      <sheetName val="BS"/>
      <sheetName val="Matching"/>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criptions"/>
      <sheetName val="Summary"/>
      <sheetName val="Active"/>
      <sheetName val="Projection"/>
      <sheetName val="NE"/>
      <sheetName val="Table"/>
      <sheetName val="result"/>
      <sheetName val="Sheet3"/>
      <sheetName val="Disclosure"/>
      <sheetName val="Sheet1"/>
      <sheetName val="Drop down"/>
      <sheetName val="Assumption"/>
      <sheetName val="23150023 &amp; 26910000"/>
      <sheetName val="Assump2yrs."/>
      <sheetName val="Info"/>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yrs."/>
      <sheetName val="3 yrs."/>
      <sheetName val="4yrs."/>
      <sheetName val="5yrs."/>
      <sheetName val="Assump2yrs."/>
      <sheetName val="Assump more yrs."/>
      <sheetName val="B3_SUAD"/>
      <sheetName val="CustomerCount"/>
      <sheetName val="vlookup"/>
      <sheetName val="COMMON"/>
      <sheetName val="Assumptio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09"/>
      <sheetName val="E08"/>
      <sheetName val="E07"/>
      <sheetName val="E06"/>
      <sheetName val="E05"/>
      <sheetName val="Leaving employees"/>
      <sheetName val="pivot"/>
      <sheetName val="combine"/>
      <sheetName val="Assumption"/>
      <sheetName val="General"/>
      <sheetName val="Salary"/>
      <sheetName val="note"/>
      <sheetName val="Assump2yrs."/>
      <sheetName val="CustomerCount"/>
      <sheetName val="D_ML"/>
      <sheetName val="New Par Dec08"/>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ผลิต"/>
      <sheetName val="ส่วนกลาง"/>
      <sheetName val="ส่วนบำรุง"/>
      <sheetName val="เครื่องกล"/>
      <sheetName val="ไฟฟ้า"/>
      <sheetName val="ส่วนวิศวกรรม"/>
      <sheetName val="บำรุง"/>
      <sheetName val="ปรับปรุง"/>
      <sheetName val="สิ่งแวดล้อม"/>
      <sheetName val="เทคนิค"/>
      <sheetName val="QC1"/>
      <sheetName val="QC2"/>
      <sheetName val="QCRM"/>
      <sheetName val="Inkprep"/>
      <sheetName val="ส่วนวิจัย"/>
      <sheetName val="Design"/>
      <sheetName val="Research"/>
      <sheetName val="วิจัยเคลือบและหมึก"/>
      <sheetName val="วิจัยbody"/>
      <sheetName val="blockScreen"/>
      <sheetName val="รวมผลิต"/>
      <sheetName val="รวมMaintenance"/>
      <sheetName val="รวมวิศวกรรม"/>
      <sheetName val="รวมเทคนิค"/>
      <sheetName val="total"/>
      <sheetName val="fohmonth"/>
      <sheetName val="foh'000"/>
      <sheetName val="PART 6"/>
      <sheetName val="Est2003"/>
      <sheetName val="Budget2003"/>
      <sheetName val="PART_6"/>
      <sheetName val="AccpacTB"/>
      <sheetName val="Age311299TAS"/>
      <sheetName val="TASintDec00"/>
      <sheetName val="P4DDBFTAS"/>
      <sheetName val="RECY"/>
      <sheetName val="Actual-Monthly"/>
      <sheetName val="Actual-ＹＴＤ"/>
      <sheetName val="Budget-Monthly"/>
      <sheetName val="Budget-YTD"/>
      <sheetName val="APR"/>
      <sheetName val="AUG"/>
      <sheetName val="FEB"/>
      <sheetName val="JUL"/>
      <sheetName val="JUN"/>
      <sheetName val="MAR"/>
      <sheetName val="NOV"/>
      <sheetName val="OCT"/>
      <sheetName val="PATTERN"/>
      <sheetName val="SEP"/>
      <sheetName val="DEC"/>
      <sheetName val="JAN"/>
      <sheetName val="MAY"/>
      <sheetName val="MONTH"/>
      <sheetName val="Assumptions"/>
      <sheetName val="2005 - Net Profit by Month"/>
      <sheetName val="Cash Projection"/>
      <sheetName val="Group"/>
      <sheetName val="PL"/>
      <sheetName val="10-1 Media"/>
      <sheetName val="10-cut"/>
      <sheetName val="BS"/>
      <sheetName val="Accure"/>
      <sheetName val="CIPA"/>
      <sheetName val="PART_61"/>
      <sheetName val="PART_62"/>
      <sheetName val="10-1_Media"/>
      <sheetName val="2005_-_Net_Profit_by_Month"/>
      <sheetName val="Cash_Projection"/>
      <sheetName val="MTO REV.2(ARMOR)"/>
      <sheetName val="10"/>
      <sheetName val="fohdetail04-aey"/>
      <sheetName val="การหาผลรวม"/>
      <sheetName val="ลูกหนี้(เก่า)"/>
      <sheetName val="SCB 1 - Current"/>
      <sheetName val="SCB 2 - Current"/>
      <sheetName val="MA"/>
      <sheetName val="Sell inACT"/>
      <sheetName val="JJDHT"/>
      <sheetName val="A"/>
      <sheetName val="DealerData"/>
      <sheetName val="DEP12"/>
      <sheetName val="10-1"/>
      <sheetName val="FR"/>
      <sheetName val="S33"/>
      <sheetName val="BNP"/>
      <sheetName val="Deutsche"/>
      <sheetName val="MERM"/>
      <sheetName val="com"/>
      <sheetName val="Stock Aging"/>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 1207"/>
      <sheetName val="Recl 1207"/>
      <sheetName val="Adj 1207"/>
      <sheetName val="SUD 1207"/>
      <sheetName val="Detail adjust GRIR"/>
      <sheetName val="Adj. 1"/>
      <sheetName val="Adj. 2"/>
      <sheetName val="Adj. 3"/>
      <sheetName val="Adj. 4"/>
      <sheetName val="Adj. 5"/>
      <sheetName val="Adj. 6"/>
      <sheetName val="Adj. 7"/>
      <sheetName val="Adj. 8"/>
      <sheetName val="Adj. 11"/>
      <sheetName val="Adj. 12.1"/>
      <sheetName val="Adj. 12.2"/>
      <sheetName val="Adj.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allSamp"/>
      <sheetName val="Non-Statistical Sampling"/>
      <sheetName val="Instructions"/>
      <sheetName val="First Sample Results"/>
      <sheetName val="DropDown"/>
      <sheetName val="Currency"/>
      <sheetName val="Reference data"/>
      <sheetName val="Schedule 10 Page 1"/>
      <sheetName val="1C remarks"/>
      <sheetName val="Schedule 10 Page 2 "/>
    </sheetNames>
    <sheetDataSet>
      <sheetData sheetId="0"/>
      <sheetData sheetId="1"/>
      <sheetData sheetId="2" refreshError="1"/>
      <sheetData sheetId="3" refreshError="1"/>
      <sheetData sheetId="4"/>
      <sheetData sheetId="5"/>
      <sheetData sheetId="6" refreshError="1"/>
      <sheetData sheetId="7" refreshError="1"/>
      <sheetData sheetId="8" refreshError="1"/>
      <sheetData sheetId="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회사내역"/>
      <sheetName val="근로영수증"/>
      <sheetName val="퇴직영수증"/>
      <sheetName val="commed"/>
      <sheetName val="Currency"/>
      <sheetName val="DropDown"/>
      <sheetName val="Schedule 10 Page 1"/>
      <sheetName val="Reference 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Control Test Documentation"/>
      <sheetName val="LOAN-03"/>
      <sheetName val="Drop down"/>
      <sheetName val="Detailed Control Testing"/>
      <sheetName val="퇴직영수증"/>
      <sheetName val="근로영수증"/>
      <sheetName val="회사내역"/>
      <sheetName val="10"/>
      <sheetName val="Defer Dec. 2002"/>
      <sheetName val="Assumption"/>
      <sheetName val="ABP1 input &amp; output for account"/>
      <sheetName val="Global Data"/>
      <sheetName val="Matching"/>
      <sheetName val="CustomerCount"/>
      <sheetName val="Currency"/>
      <sheetName val="DropDow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v 64 CONTROL Sheet"/>
      <sheetName val="20300000_GL"/>
      <sheetName val="20370001_GL"/>
      <sheetName val="64-20390001"/>
      <sheetName val="20400000_GL"/>
      <sheetName val="20467000_GL"/>
      <sheetName val="64-20610000"/>
      <sheetName val="64-20610001"/>
      <sheetName val="20610003_GL"/>
      <sheetName val="64-20620001"/>
      <sheetName val="64-20630001"/>
      <sheetName val="21900000"/>
      <sheetName val="21940000_GL"/>
      <sheetName val="22000000"/>
      <sheetName val="22100000_GL"/>
      <sheetName val="22200000"/>
      <sheetName val="22207002"/>
      <sheetName val="22207003"/>
      <sheetName val="22207004"/>
      <sheetName val="22207005"/>
      <sheetName val="22550000_GL"/>
      <sheetName val="22700000_GL"/>
      <sheetName val="22707002_GL"/>
      <sheetName val="23107000_GL"/>
      <sheetName val="23131000"/>
      <sheetName val="23131001"/>
      <sheetName val="23140000"/>
      <sheetName val="23140002"/>
      <sheetName val="23140004"/>
      <sheetName val="23150006"/>
      <sheetName val="23150010"/>
      <sheetName val="23150023 &amp; 26910000"/>
      <sheetName val="23180001_GL"/>
      <sheetName val="23200062 &amp; 27540062"/>
      <sheetName val="23400000 &amp; 23410000"/>
      <sheetName val="234400xx"/>
      <sheetName val="23450000_GL"/>
      <sheetName val="23500000_GL"/>
      <sheetName val="23600000_GL"/>
      <sheetName val="23650000_GL "/>
      <sheetName val="23750000_GL"/>
      <sheetName val="23850000_GL"/>
      <sheetName val="23900000_GL"/>
      <sheetName val="24300000_GL"/>
      <sheetName val="24300016"/>
      <sheetName val="15427000 and 24807000_GL"/>
      <sheetName val="27010xxx &amp; 27510xxx"/>
      <sheetName val="Drop down"/>
      <sheetName val="WIP-BKK-Sep08"/>
      <sheetName val="Active"/>
      <sheetName val="Table"/>
      <sheetName val="Projection"/>
      <sheetName val="Summary"/>
      <sheetName val="퇴직영수증"/>
      <sheetName val="근로영수증"/>
      <sheetName val="회사내역"/>
      <sheetName val="Matching"/>
      <sheetName val="84ZF6A"/>
      <sheetName val="B3_SUAD"/>
      <sheetName val="P12'08_schedules_liabilities"/>
      <sheetName val="Currency"/>
      <sheetName val="DropDown"/>
      <sheetName val="Customer Data"/>
      <sheetName val="Assumption"/>
      <sheetName val="Schedule 10 Page 1"/>
      <sheetName val="Emp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P-BKK-Sep08"/>
      <sheetName val="23150023 &amp; 26910000"/>
      <sheetName val="퇴직영수증"/>
      <sheetName val="근로영수증"/>
      <sheetName val="회사내역"/>
      <sheetName val="Currency"/>
      <sheetName val="DropDown"/>
      <sheetName val="Drop down"/>
      <sheetName val="Active"/>
      <sheetName val="Table"/>
      <sheetName val="Projection"/>
      <sheetName val="Summary"/>
      <sheetName val="ap"/>
      <sheetName val="P &amp; L"/>
      <sheetName val="Aging"/>
      <sheetName val="prod"/>
      <sheetName val="WORKING Cat_PL"/>
      <sheetName val="COS_SUM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WIP-BKK-Sep08"/>
      <sheetName val="Commitment"/>
      <sheetName val="Output for Invoice"/>
      <sheetName val="Tariff&amp;Common Input"/>
      <sheetName val="AA"/>
      <sheetName val="23150023 &amp; 26910000"/>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sheetName val="Schedule 10 Page 1"/>
      <sheetName val="Schedule 10 Page 2 "/>
      <sheetName val="Schedule 10 Page 3"/>
      <sheetName val="Schedule 10 Page 4"/>
      <sheetName val="Schedule 10 Page 5"/>
      <sheetName val="Schedule 10 Page 6 "/>
      <sheetName val="Schedule 10 Page 7"/>
      <sheetName val="Schedule 10 Page 8"/>
      <sheetName val="Links"/>
      <sheetName val="WIP-BKK-Sep08"/>
      <sheetName val="23150023 &amp; 26910000"/>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KBE"/>
      <sheetName val="OPS-Vendor 1A"/>
      <sheetName val="Fin-Aging 1A1C"/>
      <sheetName val="PO Qty_Amt"/>
      <sheetName val="1A remarks"/>
      <sheetName val="1C remarks"/>
      <sheetName val="ZF6A"/>
      <sheetName val="Recon"/>
      <sheetName val="Instructions"/>
      <sheetName val="Def Rev"/>
      <sheetName val="Schedule 10 Page 1"/>
      <sheetName val="Links"/>
      <sheetName val="510000"/>
    </sheetNames>
    <sheetDataSet>
      <sheetData sheetId="0" refreshError="1"/>
      <sheetData sheetId="1" refreshError="1"/>
      <sheetData sheetId="2" refreshError="1"/>
      <sheetData sheetId="3"/>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link"/>
      <sheetName val="PO Qty_Amt"/>
      <sheetName val="Schedule 10 Page 1"/>
      <sheetName val="Links"/>
      <sheetName val="1C remarks"/>
      <sheetName val="23150023 &amp; 26910000"/>
      <sheetName val="Drop down"/>
      <sheetName val="B3_SUAD"/>
      <sheetName val="Sheet3"/>
    </sheetNames>
    <definedNames>
      <definedName name="FX"/>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sheetName val="PL"/>
      <sheetName val="Selection"/>
      <sheetName val="TB Dec 08"/>
      <sheetName val="BALANCE SHEET "/>
      <sheetName val="Master"/>
      <sheetName val="total"/>
      <sheetName val="JUNE1"/>
      <sheetName val="Group"/>
      <sheetName val="VL"/>
      <sheetName val="TN"/>
      <sheetName val="ND"/>
      <sheetName val="CDT coating,salvage was"/>
      <sheetName val="Formulas"/>
      <sheetName val="Monthly (Pre)"/>
      <sheetName val="Indicator"/>
      <sheetName val="Input"/>
      <sheetName val="MAT Separate"/>
      <sheetName val="TB-SLP-Q'2-04p"/>
      <sheetName val="Trial Balanc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cription"/>
      <sheetName val="Summary"/>
      <sheetName val="Active"/>
      <sheetName val="Projection"/>
      <sheetName val="DeptLSP"/>
      <sheetName val="LSP10"/>
      <sheetName val="LSP09"/>
      <sheetName val="DeptLSA"/>
      <sheetName val="LSA10"/>
      <sheetName val="LSA09"/>
      <sheetName val="Table"/>
      <sheetName val="NE"/>
      <sheetName val="SORIE_LSP"/>
      <sheetName val="Benefit payment"/>
      <sheetName val="Result"/>
      <sheetName val="Result2"/>
      <sheetName val="SORIE_LSA"/>
      <sheetName val="LSA-Payment"/>
      <sheetName val="Sheet1"/>
      <sheetName val="Last Val"/>
      <sheetName val="LSP2010"/>
      <sheetName val="LSP2009"/>
      <sheetName val="LSA2010"/>
      <sheetName val="LSA2009"/>
      <sheetName val="valuation DNS"/>
      <sheetName val="23150023 &amp; 26910000"/>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change"/>
      <sheetName val="resume"/>
      <sheetName val="calculat"/>
      <sheetName val="breakdown"/>
      <sheetName val="acc"/>
      <sheetName val="transport"/>
      <sheetName val="Sheet6"/>
      <sheetName val="Summary"/>
      <sheetName val="Group Mat before TFRS (2013)"/>
      <sheetName val="23150023 &amp; 26910000"/>
      <sheetName val="price schedule"/>
      <sheetName val="Links"/>
      <sheetName val="CODE,NAME"/>
      <sheetName val="Trial Balance"/>
    </sheetNames>
    <sheetDataSet>
      <sheetData sheetId="0"/>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Schedule 10 Page 1"/>
      <sheetName val="Combined Leadsheet_V1"/>
      <sheetName val="calculat"/>
      <sheetName val="Active"/>
      <sheetName val="Table"/>
      <sheetName val="Projection"/>
      <sheetName val="Summary"/>
      <sheetName val="Interest Rate Projection"/>
      <sheetName val="Sheet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329 Guidance"/>
      <sheetName val="Overview"/>
      <sheetName val="Drop Down"/>
      <sheetName val="Template Calculation Sheet"/>
      <sheetName val="Guide Card"/>
      <sheetName val="Using this Template"/>
      <sheetName val="Control"/>
      <sheetName val="Analytics Summary"/>
      <sheetName val="AccountPayable"/>
      <sheetName val="Lead_Interco"/>
      <sheetName val="TotalPurchase_10"/>
      <sheetName val="TotalPurchase_09"/>
      <sheetName val="PurchasePalm_10"/>
      <sheetName val="PurchaseInterco_10"/>
      <sheetName val="PurchaseInterco_09"/>
      <sheetName val="Links"/>
      <sheetName val="306c82765ff54d05bf8bf4c5f0150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Input"/>
      <sheetName val="Work'n Process"/>
      <sheetName val="Master"/>
      <sheetName val="Drop Down"/>
      <sheetName val="Links"/>
      <sheetName val="calcula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ll&amp;CPD"/>
      <sheetName val="15;Other Income_Oct"/>
      <sheetName val="15;Other Income_Nov"/>
      <sheetName val="15;Other Income_Dec"/>
      <sheetName val="Group Mat before TFRS (2013)"/>
      <sheetName val="Master"/>
      <sheetName val="calculat"/>
      <sheetName val="Drop Down"/>
    </sheet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09"/>
      <sheetName val="E08"/>
      <sheetName val="E07"/>
      <sheetName val="Termination list"/>
      <sheetName val="Combine"/>
      <sheetName val="Assumption"/>
      <sheetName val="pivot"/>
      <sheetName val="E10"/>
      <sheetName val=""/>
      <sheetName val="Master"/>
      <sheetName val="Mall&amp;CPD"/>
      <sheetName val="calculat"/>
      <sheetName val="JAN-NOV MF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brary Procedures"/>
      <sheetName val="Planning meeting"/>
      <sheetName val="Assumption"/>
      <sheetName val="Mall&amp;CPD"/>
      <sheetName val="Equity"/>
      <sheetName val="Summary "/>
      <sheetName val="MA KHACH HANG"/>
      <sheetName val="MA NGUOI BAN"/>
      <sheetName val="database"/>
      <sheetName val="QtrList"/>
      <sheetName val="YearList"/>
      <sheetName val="Range name"/>
      <sheetName val="Cash"/>
      <sheetName val="Drop Down"/>
      <sheetName val="Data55X"/>
      <sheetName val="Permanent info"/>
      <sheetName val="07-98(2)"/>
      <sheetName val="MAY"/>
      <sheetName val="TB-สูตร"/>
      <sheetName val="Statement-BAHT"/>
      <sheetName val="Main"/>
      <sheetName val="Related"/>
      <sheetName val="MV-Master"/>
      <sheetName val="ค่าแรง"/>
      <sheetName val="Input"/>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brary Procedures"/>
      <sheetName val="Detail Analysis"/>
      <sheetName val="Detail Analysis (Final)"/>
      <sheetName val="Lead schedule (FINAL)"/>
      <sheetName val="Lead- final"/>
      <sheetName val="Control PIP"/>
      <sheetName val="Details from client&gt;&gt;&gt;&gt;"/>
      <sheetName val="GL181XXX"/>
      <sheetName val="GL187110"/>
      <sheetName val="Sum(FA trf from PIP)V.1"/>
      <sheetName val="Register181190"/>
      <sheetName val="Register181220"/>
      <sheetName val="Register181260"/>
      <sheetName val="Register181270"/>
      <sheetName val="Register181340"/>
      <sheetName val="Register181510"/>
      <sheetName val="Register181520"/>
      <sheetName val="Register181540"/>
      <sheetName val="Register181550"/>
      <sheetName val="Register181610"/>
      <sheetName val="Register181710"/>
      <sheetName val="Assumption"/>
      <sheetName val="Mall&amp;CP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ader"/>
      <sheetName val="Library Procedures"/>
      <sheetName val="Prepaids"/>
      <sheetName val="Test amortization"/>
      <sheetName val="Reclassification"/>
      <sheetName val="Lead schedule"/>
      <sheetName val="TB YE15"/>
      <sheetName val="GL YE15"/>
      <sheetName val="Input1"/>
    </sheetNames>
    <sheetDataSet>
      <sheetData sheetId="0" refreshError="1"/>
      <sheetData sheetId="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0"/>
      <sheetName val="data_package"/>
      <sheetName val="stat local"/>
      <sheetName val="1201"/>
      <sheetName val="Group"/>
      <sheetName val="Total 01'05"/>
      <sheetName val="stat_local"/>
      <sheetName val="SAP Open Items Data"/>
      <sheetName val="Accure"/>
      <sheetName val="CRITERIA1"/>
      <sheetName val="เงินกู้ MGC"/>
      <sheetName val="A"/>
      <sheetName val="MOTO"/>
      <sheetName val="Inventory"/>
      <sheetName val="ELEC45-01"/>
      <sheetName val="stat_local1"/>
      <sheetName val="Total_01'05"/>
      <sheetName val="เงินกู้_MGC"/>
      <sheetName val="TB-Oct07"/>
      <sheetName val="MR.MEYER"/>
      <sheetName val="Overall PLATT"/>
      <sheetName val="Unearned_OLD"/>
      <sheetName val=" nfcst_py"/>
      <sheetName val="BOT Rate"/>
      <sheetName val="Maturity Data"/>
      <sheetName val="Avg BOT"/>
      <sheetName val="Hedge Vol &amp; G-L"/>
      <sheetName val="bblยังไม่จ่าย"/>
      <sheetName val="Detail of exchange rate"/>
      <sheetName val="DealerData"/>
      <sheetName val="สมุดรายวัน"/>
      <sheetName val="YQty"/>
      <sheetName val="MAT"/>
      <sheetName val="F1"/>
      <sheetName val="Tb 31.12.15"/>
      <sheetName val="Group TB 31.10.2015"/>
      <sheetName val="Sheet1"/>
      <sheetName val="#366-6E"/>
      <sheetName val="10K4"/>
      <sheetName val="donnee lct"/>
      <sheetName val="I-Données_de_base"/>
      <sheetName val="11"/>
      <sheetName val="FEBRUARY"/>
      <sheetName val="คำชี้แจง"/>
      <sheetName val="CIPA"/>
      <sheetName val="5).Action Plan BL Debone"/>
      <sheetName val="BS (ToP)"/>
      <sheetName val="เงินกู้ธนช"/>
      <sheetName val="NHMT"/>
      <sheetName val="SML"/>
      <sheetName val="CF-14-16"/>
      <sheetName val="stat_local2"/>
      <sheetName val="Total_01'051"/>
      <sheetName val="เงินกู้_MGC1"/>
      <sheetName val="Overall_PLATT"/>
      <sheetName val="MR_MEYER"/>
      <sheetName val="SAP_Open_Items_Data"/>
      <sheetName val="_nfcst_py"/>
      <sheetName val="BOT_Rate"/>
      <sheetName val="Maturity_Data"/>
      <sheetName val="Avg_BOT"/>
      <sheetName val="Hedge_Vol_&amp;_G-L"/>
      <sheetName val="Detail_of_exchange_rate"/>
      <sheetName val="Tb_31_12_15"/>
      <sheetName val="Group_TB_31_10_2015"/>
      <sheetName val="5)_Action_Plan_BL_Debone"/>
      <sheetName val="BS_(ToP)"/>
      <sheetName val="3-ADJ"/>
      <sheetName val="14"/>
      <sheetName val="FA Register"/>
      <sheetName val="Latex Qty&amp;Price (2)"/>
      <sheetName val="Trial Balance"/>
      <sheetName val="#REF"/>
      <sheetName val="DETAIL"/>
      <sheetName val="Calculation PS"/>
      <sheetName val="TB"/>
      <sheetName val="発停サイクル表"/>
      <sheetName val="data"/>
      <sheetName val="TFB-1998"/>
      <sheetName val="Q2 EXPECTED"/>
      <sheetName val="BATCH_M"/>
      <sheetName val="Deferred tax Adjs Clo (P) Q2'18"/>
      <sheetName val="stat_local3"/>
      <sheetName val="Total_01'052"/>
      <sheetName val="เงินกู้_MGC2"/>
      <sheetName val="Overall_PLATT1"/>
      <sheetName val="MR_MEYER1"/>
      <sheetName val="SAP_Open_Items_Data1"/>
      <sheetName val="_nfcst_py1"/>
      <sheetName val="BOT_Rate1"/>
      <sheetName val="Maturity_Data1"/>
      <sheetName val="Avg_BOT1"/>
      <sheetName val="Hedge_Vol_&amp;_G-L1"/>
      <sheetName val="Detail_of_exchange_rate1"/>
      <sheetName val="Tb_31_12_151"/>
      <sheetName val="Group_TB_31_10_20151"/>
      <sheetName val="5)_Action_Plan_BL_Debone1"/>
      <sheetName val="BS_(ToP)1"/>
      <sheetName val="Latex_Qty&amp;Price_(2)"/>
      <sheetName val="FA_Register"/>
      <sheetName val="GL 2018 Q3 - ver1"/>
      <sheetName val="P&amp;L"/>
      <sheetName val="Trial_Balance"/>
      <sheetName val="stat_local5"/>
      <sheetName val="Total_01'054"/>
      <sheetName val="Overall_PLATT3"/>
      <sheetName val="MR_MEYER3"/>
      <sheetName val="BOT_Rate3"/>
      <sheetName val="Maturity_Data3"/>
      <sheetName val="Avg_BOT3"/>
      <sheetName val="Hedge_Vol_&amp;_G-L3"/>
      <sheetName val="เงินกู้_MGC4"/>
      <sheetName val="Detail_of_exchange_rate3"/>
      <sheetName val="SAP_Open_Items_Data3"/>
      <sheetName val="Tb_31_12_153"/>
      <sheetName val="Group_TB_31_10_20153"/>
      <sheetName val="_nfcst_py3"/>
      <sheetName val="5)_Action_Plan_BL_Debone3"/>
      <sheetName val="BS_(ToP)3"/>
      <sheetName val="FA_Register2"/>
      <sheetName val="Latex_Qty&amp;Price_(2)2"/>
      <sheetName val="Trial_Balance2"/>
      <sheetName val="stat_local4"/>
      <sheetName val="Total_01'053"/>
      <sheetName val="Overall_PLATT2"/>
      <sheetName val="MR_MEYER2"/>
      <sheetName val="BOT_Rate2"/>
      <sheetName val="Maturity_Data2"/>
      <sheetName val="Avg_BOT2"/>
      <sheetName val="Hedge_Vol_&amp;_G-L2"/>
      <sheetName val="เงินกู้_MGC3"/>
      <sheetName val="Detail_of_exchange_rate2"/>
      <sheetName val="SAP_Open_Items_Data2"/>
      <sheetName val="Tb_31_12_152"/>
      <sheetName val="Group_TB_31_10_20152"/>
      <sheetName val="_nfcst_py2"/>
      <sheetName val="5)_Action_Plan_BL_Debone2"/>
      <sheetName val="BS_(ToP)2"/>
      <sheetName val="FA_Register1"/>
      <sheetName val="Latex_Qty&amp;Price_(2)1"/>
      <sheetName val="Trial_Balance1"/>
      <sheetName val="stat_local6"/>
      <sheetName val="Total_01'055"/>
      <sheetName val="Overall_PLATT4"/>
      <sheetName val="MR_MEYER4"/>
      <sheetName val="BOT_Rate4"/>
      <sheetName val="Maturity_Data4"/>
      <sheetName val="Avg_BOT4"/>
      <sheetName val="Hedge_Vol_&amp;_G-L4"/>
      <sheetName val="เงินกู้_MGC5"/>
      <sheetName val="Detail_of_exchange_rate4"/>
      <sheetName val="SAP_Open_Items_Data4"/>
      <sheetName val="Tb_31_12_154"/>
      <sheetName val="Group_TB_31_10_20154"/>
      <sheetName val="_nfcst_py4"/>
      <sheetName val="5)_Action_Plan_BL_Debone4"/>
      <sheetName val="BS_(ToP)4"/>
      <sheetName val="FA_Register3"/>
      <sheetName val="Latex_Qty&amp;Price_(2)3"/>
      <sheetName val="Trial_Balance3"/>
      <sheetName val="stat_local7"/>
      <sheetName val="Total_01'056"/>
      <sheetName val="Overall_PLATT5"/>
      <sheetName val="MR_MEYER5"/>
      <sheetName val="BOT_Rate5"/>
      <sheetName val="Maturity_Data5"/>
      <sheetName val="Avg_BOT5"/>
      <sheetName val="Hedge_Vol_&amp;_G-L5"/>
      <sheetName val="เงินกู้_MGC6"/>
      <sheetName val="Detail_of_exchange_rate5"/>
      <sheetName val="SAP_Open_Items_Data5"/>
      <sheetName val="Tb_31_12_155"/>
      <sheetName val="Group_TB_31_10_20155"/>
      <sheetName val="_nfcst_py5"/>
      <sheetName val="5)_Action_Plan_BL_Debone5"/>
      <sheetName val="BS_(ToP)5"/>
      <sheetName val="FA_Register4"/>
      <sheetName val="Latex_Qty&amp;Price_(2)4"/>
      <sheetName val="Trial_Balance4"/>
      <sheetName val="2017 Expense Break down"/>
      <sheetName val="BS"/>
      <sheetName val="NSC-BS11-02"/>
      <sheetName val="Database"/>
      <sheetName val="MOULD"/>
      <sheetName val="O300"/>
      <sheetName val="Master TB"/>
      <sheetName val="R300"/>
      <sheetName val="Sheet2"/>
      <sheetName val="ที่ดินอาคาร อุปกรณ์"/>
      <sheetName val="表紙"/>
      <sheetName val="損益分岐点"/>
      <sheetName val="N-4.4"/>
      <sheetName val="F3-3GP"/>
      <sheetName val="AcqBS"/>
      <sheetName val="数量"/>
      <sheetName val="PNT-QUOT-#3"/>
      <sheetName val="COAT&amp;WRAP-QIOT-#3"/>
      <sheetName val="mapping"/>
      <sheetName val="Cal_help"/>
      <sheetName val="CF-C(+Graph)"/>
      <sheetName val="Statement-BAHT"/>
      <sheetName val="SCB 1 - Current"/>
      <sheetName val="SCB 2 - Current"/>
      <sheetName val="TREND"/>
      <sheetName val="ocean voyage"/>
      <sheetName val="stat_local8"/>
      <sheetName val="Total_01'057"/>
      <sheetName val="Overall_PLATT6"/>
      <sheetName val="MR_MEYER6"/>
      <sheetName val="เงินกู้_MGC7"/>
      <sheetName val="BOT_Rate6"/>
      <sheetName val="Maturity_Data6"/>
      <sheetName val="Avg_BOT6"/>
      <sheetName val="Hedge_Vol_&amp;_G-L6"/>
      <sheetName val="Detail_of_exchange_rate6"/>
      <sheetName val="SAP_Open_Items_Data6"/>
      <sheetName val="Tb_31_12_156"/>
      <sheetName val="Group_TB_31_10_20156"/>
      <sheetName val="_nfcst_py6"/>
      <sheetName val="5)_Action_Plan_BL_Debone6"/>
      <sheetName val="BS_(ToP)6"/>
      <sheetName val="FA_Register5"/>
      <sheetName val="Latex_Qty&amp;Price_(2)5"/>
      <sheetName val="Trial_Balance5"/>
      <sheetName val="Calculation_PS"/>
      <sheetName val="GL_2018_Q3_-_ver1"/>
      <sheetName val="Deferred_tax_Adjs_Clo_(P)_Q2'18"/>
      <sheetName val="Q2_EXPECTED"/>
      <sheetName val="2017_Expense_Break_down"/>
      <sheetName val="Master_TB"/>
      <sheetName val="TOTAL"/>
      <sheetName val="国内HSP"/>
      <sheetName val="donnee_lct"/>
      <sheetName val="PL"/>
      <sheetName val="co"/>
      <sheetName val="WIP"/>
      <sheetName val="L410"/>
      <sheetName val="LCQ"/>
      <sheetName val="actlst01d"/>
      <sheetName val="BD"/>
      <sheetName val="TBE_2004012"/>
      <sheetName val="손익"/>
      <sheetName val="2005 DATA"/>
      <sheetName val="OtherKPI"/>
      <sheetName val="10"/>
      <sheetName val="stat_local9"/>
      <sheetName val="Total_01'058"/>
      <sheetName val="Overall_PLATT7"/>
      <sheetName val="MR_MEYER7"/>
      <sheetName val="เงินกู้_MGC8"/>
      <sheetName val="BOT_Rate7"/>
      <sheetName val="Maturity_Data7"/>
      <sheetName val="Avg_BOT7"/>
      <sheetName val="Hedge_Vol_&amp;_G-L7"/>
      <sheetName val="SAP_Open_Items_Data7"/>
      <sheetName val="Detail_of_exchange_rate7"/>
      <sheetName val="Tb_31_12_157"/>
      <sheetName val="Group_TB_31_10_20157"/>
      <sheetName val="_nfcst_py7"/>
      <sheetName val="5)_Action_Plan_BL_Debone7"/>
      <sheetName val="BS_(ToP)7"/>
      <sheetName val="FA_Register6"/>
      <sheetName val="Trial_Balance6"/>
      <sheetName val="Latex_Qty&amp;Price_(2)6"/>
      <sheetName val="Calculation_PS1"/>
      <sheetName val="Deferred_tax_Adjs_Clo_(P)_Q2'11"/>
      <sheetName val="GL_2018_Q3_-_ver11"/>
      <sheetName val="2017_Expense_Break_down1"/>
      <sheetName val="Q2_EXPECTED1"/>
      <sheetName val="Master_TB1"/>
      <sheetName val="ocean_voyage"/>
      <sheetName val="SCB_1_-_Current"/>
      <sheetName val="SCB_2_-_Current"/>
      <sheetName val="group type"/>
      <sheetName val=" Code -สิทธิรักษาพยาบาล1-9-53"/>
      <sheetName val="Salary  StructureBK. 20-12- (2)"/>
      <sheetName val="REPORT"/>
      <sheetName val="MA"/>
      <sheetName val="Margins"/>
      <sheetName val="iGrouping"/>
      <sheetName val="Rate"/>
      <sheetName val="detailed pl-svcs"/>
      <sheetName val="stat_local10"/>
      <sheetName val="Total_01'059"/>
      <sheetName val="Overall_PLATT8"/>
      <sheetName val="MR_MEYER8"/>
      <sheetName val="เงินกู้_MGC9"/>
      <sheetName val="BOT_Rate8"/>
      <sheetName val="Maturity_Data8"/>
      <sheetName val="Avg_BOT8"/>
      <sheetName val="Hedge_Vol_&amp;_G-L8"/>
      <sheetName val="Detail_of_exchange_rate8"/>
      <sheetName val="SAP_Open_Items_Data8"/>
      <sheetName val="Tb_31_12_158"/>
      <sheetName val="Group_TB_31_10_20158"/>
      <sheetName val="_nfcst_py8"/>
      <sheetName val="5)_Action_Plan_BL_Debone8"/>
      <sheetName val="BS_(ToP)8"/>
      <sheetName val="FA_Register7"/>
      <sheetName val="Latex_Qty&amp;Price_(2)7"/>
      <sheetName val="Trial_Balance7"/>
      <sheetName val="Calculation_PS2"/>
      <sheetName val="GL_2018_Q3_-_ver12"/>
      <sheetName val="Deferred_tax_Adjs_Clo_(P)_Q2'12"/>
      <sheetName val="Master_TB2"/>
      <sheetName val="2017_Expense_Break_down2"/>
      <sheetName val="Q2_EXPECTED2"/>
      <sheetName val="ocean_voyage1"/>
      <sheetName val="SCB_1_-_Current1"/>
      <sheetName val="SCB_2_-_Current1"/>
      <sheetName val="2005_DATA"/>
      <sheetName val="_Code_-สิทธิรักษาพยาบาล1-9-53"/>
      <sheetName val="Salary__StructureBK__20-12-_(2)"/>
      <sheetName val="group_type"/>
      <sheetName val="Breakeven Analysis"/>
      <sheetName val="LOCAL MARKET"/>
      <sheetName val="NEW LOCAL"/>
      <sheetName val="OUTSIDE MARKET"/>
      <sheetName val="AJUSTES"/>
      <sheetName val="CONSOLIDATED"/>
      <sheetName val="VL"/>
      <sheetName val="TN"/>
      <sheetName val="ND"/>
      <sheetName val="ชื่อหุ้น"/>
      <sheetName val="B&amp;S 1999"/>
      <sheetName val="総括"/>
      <sheetName val="Customize Your Invoice"/>
      <sheetName val="세부내용"/>
      <sheetName val="両側規格のグラフ"/>
      <sheetName val="八月份CO号"/>
      <sheetName val="1-1.BS"/>
      <sheetName val="report detial"/>
      <sheetName val="exchange rate"/>
      <sheetName val="P1"/>
      <sheetName val="MainComp"/>
      <sheetName val="Control List"/>
      <sheetName val="Control_List"/>
      <sheetName val="NOTE 29"/>
      <sheetName val="Library Procedures"/>
      <sheetName val="Control_List1"/>
      <sheetName val="mix"/>
      <sheetName val="เงินกู้ธนชาติ"/>
      <sheetName val="qtr3"/>
      <sheetName val="qtr4"/>
      <sheetName val="falso"/>
      <sheetName val="3A STD"/>
      <sheetName val="4003-1 lead"/>
      <sheetName val="table"/>
      <sheetName val="MFA"/>
      <sheetName val="ฝ่ายบัญชีและการเงิน"/>
      <sheetName val="15310000 (2010)"/>
      <sheetName val="stat_local11"/>
      <sheetName val="Total_01'0510"/>
      <sheetName val="MR_MEYER9"/>
      <sheetName val="Overall_PLATT9"/>
      <sheetName val="BOT_Rate9"/>
      <sheetName val="Maturity_Data9"/>
      <sheetName val="Avg_BOT9"/>
      <sheetName val="Hedge_Vol_&amp;_G-L9"/>
      <sheetName val="เงินกู้_MGC10"/>
      <sheetName val="Detail_of_exchange_rate9"/>
      <sheetName val="SAP_Open_Items_Data9"/>
      <sheetName val="Tb_31_12_159"/>
      <sheetName val="Group_TB_31_10_20159"/>
      <sheetName val="_nfcst_py9"/>
      <sheetName val="5)_Action_Plan_BL_Debone9"/>
      <sheetName val="BS_(ToP)9"/>
      <sheetName val="FA_Register8"/>
      <sheetName val="Latex_Qty&amp;Price_(2)8"/>
      <sheetName val="Trial_Balance8"/>
      <sheetName val="Calculation_PS3"/>
      <sheetName val="GL_2018_Q3_-_ver13"/>
      <sheetName val="Q2_EXPECTED3"/>
      <sheetName val="2017_Expense_Break_down3"/>
      <sheetName val="Deferred_tax_Adjs_Clo_(P)_Q2'13"/>
      <sheetName val="Master_TB3"/>
      <sheetName val="ocean_voyage2"/>
      <sheetName val="SCB_1_-_Current2"/>
      <sheetName val="SCB_2_-_Current2"/>
      <sheetName val="2005_DATA1"/>
      <sheetName val="_Code_-สิทธิรักษาพยาบาล1-9-531"/>
      <sheetName val="Salary__StructureBK__20-12-_(21"/>
      <sheetName val="group_type1"/>
      <sheetName val="Breakeven_Analysis"/>
      <sheetName val="detailed_pl-svcs"/>
      <sheetName val="LOCAL_MARKET"/>
      <sheetName val="NEW_LOCAL"/>
      <sheetName val="OUTSIDE_MARKET"/>
      <sheetName val="ที่ดินอาคาร_อุปกรณ์"/>
      <sheetName val="B&amp;S_1999"/>
      <sheetName val="Customize_Your_Invoice"/>
      <sheetName val="1-1_BS"/>
      <sheetName val="15310000_(2010)"/>
      <sheetName val="B1"/>
      <sheetName val="BMCT2003"/>
      <sheetName val="Puerto Rico"/>
      <sheetName val="graph"/>
      <sheetName val="Summary"/>
      <sheetName val="assumption"/>
      <sheetName val="Main"/>
      <sheetName val="STart"/>
      <sheetName val="SUM"/>
      <sheetName val="基本量販店動向"/>
      <sheetName val="J2"/>
      <sheetName val="J1"/>
      <sheetName val="Data2007"/>
      <sheetName val="Prod"/>
      <sheetName val="ROOMS_ST"/>
      <sheetName val="TELEPHONE"/>
      <sheetName val="Control_List2"/>
      <sheetName val=" AE INTEGRAL VALUE MC 1"/>
      <sheetName val="Puerto_Rico"/>
      <sheetName val="Amortization Table"/>
      <sheetName val="Selection"/>
      <sheetName val="TrialBalance Q3-2002"/>
      <sheetName val="PR4"/>
      <sheetName val="Discount"/>
      <sheetName val="Int."/>
      <sheetName val="Link FS for Ref. FS caption"/>
      <sheetName val="Proportion"/>
      <sheetName val="ICP"/>
      <sheetName val="Inv Elim Clo (D)"/>
      <sheetName val="Inv Mar Elim Clo (H)"/>
      <sheetName val="Oth Cons Adjs Clo(L)"/>
      <sheetName val="Defered tax Adjs Clo(P)"/>
      <sheetName val="Entity Curr Adjs"/>
      <sheetName val="Conso"/>
      <sheetName val="Link FS"/>
      <sheetName val="รายชื่อเมษายน"/>
      <sheetName val="รายชื่อกุมภาพันธ์"/>
      <sheetName val="รายชื่อมกราคม"/>
      <sheetName val="รายชื่อกรกฎาคม"/>
      <sheetName val="รายชื่อมิถุนายน"/>
      <sheetName val="รายชื่อมีนาคม"/>
      <sheetName val="รายชื่อพฤษภาคม"/>
      <sheetName val="stat_local12"/>
      <sheetName val="Total_01'0511"/>
      <sheetName val="Overall_PLATT10"/>
      <sheetName val="MR_MEYER10"/>
      <sheetName val="BOT_Rate10"/>
      <sheetName val="Maturity_Data10"/>
      <sheetName val="Avg_BOT10"/>
      <sheetName val="Hedge_Vol_&amp;_G-L10"/>
      <sheetName val="เงินกู้_MGC11"/>
      <sheetName val="Detail_of_exchange_rate10"/>
      <sheetName val="SAP_Open_Items_Data10"/>
      <sheetName val="Tb_31_12_1510"/>
      <sheetName val="Group_TB_31_10_201510"/>
      <sheetName val="_nfcst_py10"/>
      <sheetName val="5)_Action_Plan_BL_Debone10"/>
      <sheetName val="BS_(ToP)10"/>
      <sheetName val="FA_Register9"/>
      <sheetName val="Latex_Qty&amp;Price_(2)9"/>
      <sheetName val="Trial_Balance9"/>
      <sheetName val="Calculation_PS4"/>
      <sheetName val="Deferred_tax_Adjs_Clo_(P)_Q2'14"/>
      <sheetName val="GL_2018_Q3_-_ver14"/>
      <sheetName val="2017_Expense_Break_down4"/>
      <sheetName val="Q2_EXPECTED4"/>
      <sheetName val="Master_TB4"/>
      <sheetName val="ocean_voyage3"/>
      <sheetName val="SCB_1_-_Current3"/>
      <sheetName val="SCB_2_-_Current3"/>
      <sheetName val="Level of Effort"/>
      <sheetName val="Rates"/>
      <sheetName val="stat_local13"/>
      <sheetName val="Total_01'0512"/>
      <sheetName val="Overall_PLATT11"/>
      <sheetName val="MR_MEYER11"/>
      <sheetName val="BOT_Rate11"/>
      <sheetName val="Maturity_Data11"/>
      <sheetName val="Avg_BOT11"/>
      <sheetName val="Hedge_Vol_&amp;_G-L11"/>
      <sheetName val="เงินกู้_MGC12"/>
      <sheetName val="Detail_of_exchange_rate11"/>
      <sheetName val="SAP_Open_Items_Data11"/>
      <sheetName val="Tb_31_12_1511"/>
      <sheetName val="Group_TB_31_10_201511"/>
      <sheetName val="_nfcst_py11"/>
      <sheetName val="5)_Action_Plan_BL_Debone11"/>
      <sheetName val="BS_(ToP)11"/>
      <sheetName val="FA_Register10"/>
      <sheetName val="Latex_Qty&amp;Price_(2)10"/>
      <sheetName val="Trial_Balance10"/>
      <sheetName val="Calculation_PS5"/>
      <sheetName val="Deferred_tax_Adjs_Clo_(P)_Q2'15"/>
      <sheetName val="GL_2018_Q3_-_ver15"/>
      <sheetName val="2017_Expense_Break_down5"/>
      <sheetName val="Q2_EXPECTED5"/>
      <sheetName val="Master_TB5"/>
      <sheetName val="ocean_voyage4"/>
      <sheetName val="SCB_1_-_Current4"/>
      <sheetName val="SCB_2_-_Current4"/>
      <sheetName val="donnee_lct1"/>
      <sheetName val="exchange_rate"/>
      <sheetName val="report_detial"/>
      <sheetName val="N-4_4"/>
      <sheetName val="Competitors"/>
      <sheetName val="PRMT_05"/>
      <sheetName val="D"/>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refreshError="1"/>
      <sheetData sheetId="231" refreshError="1"/>
      <sheetData sheetId="232"/>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refreshError="1"/>
      <sheetData sheetId="279"/>
      <sheetData sheetId="280" refreshError="1"/>
      <sheetData sheetId="281" refreshError="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sheetData sheetId="340" refreshError="1"/>
      <sheetData sheetId="341" refreshError="1"/>
      <sheetData sheetId="342" refreshError="1"/>
      <sheetData sheetId="343" refreshError="1"/>
      <sheetData sheetId="344" refreshError="1"/>
      <sheetData sheetId="345" refreshError="1"/>
      <sheetData sheetId="346" refreshError="1"/>
      <sheetData sheetId="347"/>
      <sheetData sheetId="348"/>
      <sheetData sheetId="349" refreshError="1"/>
      <sheetData sheetId="350" refreshError="1"/>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refreshError="1"/>
      <sheetData sheetId="394" refreshError="1"/>
      <sheetData sheetId="395" refreshError="1"/>
      <sheetData sheetId="396" refreshError="1"/>
      <sheetData sheetId="397" refreshError="1"/>
      <sheetData sheetId="398"/>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sheetData sheetId="410" refreshError="1"/>
      <sheetData sheetId="41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refreshError="1"/>
      <sheetData sheetId="464" refreshError="1"/>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refreshError="1"/>
      <sheetData sheetId="498" refreshError="1"/>
      <sheetData sheetId="499"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
      <sheetName val="Library Procedures"/>
      <sheetName val="Payments and receipts"/>
      <sheetName val="Agree details&amp;Reconciliation"/>
      <sheetName val="Agree tax cal (PND50)"/>
      <sheetName val="Deferred tax"/>
      <sheetName val="Scoping"/>
      <sheetName val="Detail supporting from client&gt;&gt;"/>
      <sheetName val="PL"/>
      <sheetName val="Summary adjustment"/>
      <sheetName val="deferred income tax"/>
      <sheetName val="Add back "/>
      <sheetName val="Deprication"/>
      <sheetName val="training"/>
      <sheetName val="retirement benefti"/>
      <sheetName val="CIT payable"/>
      <sheetName val="WHT deduct at source"/>
      <sheetName val="CIT"/>
    </sheetNames>
    <sheetDataSet>
      <sheetData sheetId="0" refreshError="1"/>
      <sheetData sheetId="1"/>
      <sheetData sheetId="2" refreshError="1"/>
      <sheetData sheetId="3" refreshError="1"/>
      <sheetData sheetId="4"/>
      <sheetData sheetId="5"/>
      <sheetData sheetId="6"/>
      <sheetData sheetId="7" refreshError="1"/>
      <sheetData sheetId="8"/>
      <sheetData sheetId="9" refreshError="1"/>
      <sheetData sheetId="10"/>
      <sheetData sheetId="11"/>
      <sheetData sheetId="12"/>
      <sheetData sheetId="13"/>
      <sheetData sheetId="14"/>
      <sheetData sheetId="15" refreshError="1"/>
      <sheetData sheetId="16"/>
      <sheetData sheetId="17"/>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Lead"/>
      <sheetName val="Detail_VAT"/>
      <sheetName val="Detail_Bonus"/>
      <sheetName val="Detail_Others"/>
      <sheetName val="Detail_Audit"/>
      <sheetName val="Menu"/>
      <sheetName val="Menu Master"/>
      <sheetName val="Targeted Testing Master"/>
      <sheetName val="Non-Statistical Sampling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 val="VATbefore"/>
      <sheetName val="Two Step Revenue Testing Master"/>
      <sheetName val="Li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D Template"/>
      <sheetName val="Procedures"/>
      <sheetName val="Assumptions"/>
      <sheetName val="Menu Master"/>
      <sheetName val="Targeted Testing Master"/>
      <sheetName val="Non-Statistical Sampling Master"/>
      <sheetName val="Suppl Non-Stat Sample Master"/>
      <sheetName val="Two Step Revenue Testing Master"/>
      <sheetName val="Accept Reject Master"/>
      <sheetName val="First Sample Results Master"/>
      <sheetName val="Global Data"/>
      <sheetName val="Discount rate"/>
      <sheetName val="Salary increasing rate"/>
      <sheetName val="Turnover rates"/>
      <sheetName val="Employees transferring"/>
      <sheetName val="Sheet5"/>
      <sheetName val="Library Procedu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Menu Master"/>
      <sheetName val="Targeted Testing Master"/>
      <sheetName val="Non-Statistical Sampling Master"/>
      <sheetName val="Suppl Non-Stat Sample Master"/>
      <sheetName val="Two Step Revenue Testing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 val="Procedures"/>
      <sheetName val="Total AR"/>
      <sheetName val="Confirmation"/>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วิธีการทำงบกระแสเงินสด"/>
      <sheetName val="Sheet1"/>
      <sheetName val="ม.ค.51"/>
      <sheetName val="BS1"/>
      <sheetName val="PL2"/>
      <sheetName val="CHF3"/>
      <sheetName val="งบปป.4"/>
      <sheetName val="หมายเหตุ 5"/>
      <sheetName val="6"/>
      <sheetName val="7"/>
      <sheetName val="8"/>
      <sheetName val="9"/>
      <sheetName val="10"/>
      <sheetName val="Two Step Revenue Testing Master"/>
      <sheetName val="Non-Statistical Sampling Master"/>
      <sheetName val="Global Data"/>
      <sheetName val="Library Procedures"/>
      <sheetName val="To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sheetName val="PL"/>
      <sheetName val="Two Step Revenue Testing Master"/>
      <sheetName val="Master"/>
      <sheetName val="Non-Statistical Sampling Master"/>
      <sheetName val="ม.ค.51"/>
      <sheetName val="TrialBalance Q3-2002"/>
      <sheetName val="Total All Run (PGB)"/>
      <sheetName val="DATA (SI Unit)"/>
      <sheetName val="EXPL-ADDS"/>
      <sheetName val="OfficeMC-Master"/>
      <sheetName val="OfficeMC-Adj"/>
      <sheetName val="1045"/>
      <sheetName val="total"/>
      <sheetName val="BASIS"/>
      <sheetName val="SEA"/>
      <sheetName val="Bulk"/>
      <sheetName val="เครื่องมือ"/>
      <sheetName val="Global Data"/>
      <sheetName val="Sheet1"/>
      <sheetName val="page1"/>
      <sheetName val="Parameter"/>
      <sheetName val="TB-2001-Apr'01"/>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01.1"/>
      <sheetName val="D-01.2"/>
      <sheetName val="D-02&amp;D-03"/>
      <sheetName val="D-04"/>
      <sheetName val="D-05"/>
      <sheetName val="D-06"/>
      <sheetName val="D-07"/>
      <sheetName val="D-08"/>
      <sheetName val="D-10"/>
      <sheetName val="D-12"/>
      <sheetName val="D-13"/>
      <sheetName val="D-14"/>
      <sheetName val="D-15"/>
      <sheetName val="DB-07"/>
      <sheetName val="DB-11"/>
      <sheetName val="BS"/>
      <sheetName val="Two Step Revenue Testing Master"/>
      <sheetName val="Drop Down"/>
      <sheetName val="Div 148-D Se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criptions"/>
      <sheetName val="Summary"/>
      <sheetName val="LSA-Payment"/>
      <sheetName val="Active"/>
      <sheetName val="Projection"/>
      <sheetName val="Table"/>
      <sheetName val="NE"/>
      <sheetName val="Cleaned data"/>
      <sheetName val="Disclosure-SORIE(LSA)"/>
      <sheetName val="Disclosure-SORIE(LSP)"/>
      <sheetName val="Result"/>
      <sheetName val="Result by cost center-LSA"/>
      <sheetName val="Result by cost center-LSP"/>
      <sheetName val="Disclosure-Corridor"/>
      <sheetName val="Benefit payment"/>
      <sheetName val="Last val"/>
      <sheetName val="Sheet2"/>
      <sheetName val="Non-Statistical Sampling Master"/>
      <sheetName val="D-02&amp;D-03"/>
      <sheetName val="ม.ค.51"/>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sheetName val="11217000"/>
      <sheetName val="11217010"/>
      <sheetName val="11357000"/>
      <sheetName val="11357001"/>
      <sheetName val="1560"/>
      <sheetName val="1988"/>
      <sheetName val="23107000"/>
      <sheetName val="2340 &amp; 2341"/>
      <sheetName val="2350"/>
      <sheetName val="2430"/>
      <sheetName val="24300016"/>
      <sheetName val="0151_12BS_APSSC_revised"/>
      <sheetName val="TB"/>
      <sheetName val="PL"/>
      <sheetName val="Equity"/>
      <sheetName val="Tax Cal"/>
      <sheetName val="Mth"/>
      <sheetName val="3 พ.ย. 58 - 31 ธ.ค. 59 BPS"/>
      <sheetName val="1 ม.ค. 60 - 31 ธ.ค. 60 BPS"/>
      <sheetName val="PL_FSG"/>
      <sheetName val="BS_FSG"/>
      <sheetName val="CF_TB"/>
      <sheetName val="BS compare for CF"/>
      <sheetName val="Cashflow"/>
      <sheetName val="brand codes"/>
      <sheetName val="Country codes"/>
      <sheetName val="ATV 12 Def Rev"/>
      <sheetName val="84ZF6A"/>
    </sheetNames>
    <definedNames>
      <definedName name="ROYAL"/>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LA"/>
      <sheetName val="D-02&amp;D-03"/>
      <sheetName val="BS"/>
      <sheetName val="Two Step Revenue Testing Master"/>
      <sheetName val="Active"/>
      <sheetName val="OfficeMC-Master"/>
      <sheetName val="Masters"/>
      <sheetName val="F4301"/>
      <sheetName val="Valuation"/>
      <sheetName val="info"/>
      <sheetName val="OfficeMC-Adj"/>
      <sheetName val="销售收入A4"/>
      <sheetName val="P082-Pit 18"/>
      <sheetName val="SEA"/>
      <sheetName val="P082-Pit_18"/>
      <sheetName val="14年3月末"/>
      <sheetName val="List for cell restrictions"/>
      <sheetName val="PGMMNG"/>
      <sheetName val="J1"/>
      <sheetName val="Payroll Pivot"/>
      <sheetName val="ASIAPACIFIC_INQUIRY_V8I"/>
      <sheetName val="Lookups"/>
      <sheetName val="FTE"/>
      <sheetName val="Y2007"/>
      <sheetName val="DSC-Legal Entity (by Mth)"/>
      <sheetName val="5.PA PL"/>
      <sheetName val="Ind Pay"/>
      <sheetName val="Headcount"/>
      <sheetName val="Sheet1"/>
      <sheetName val="Basic information"/>
      <sheetName val="Hyperion July"/>
      <sheetName val="Permanent info"/>
      <sheetName val="Total All Run (PGB)"/>
      <sheetName val="DATA (SI Unit)"/>
      <sheetName val="สรุปรวม"/>
      <sheetName val="Assistance"/>
      <sheetName val="Iron Curtain Method"/>
      <sheetName val="Case"/>
      <sheetName val="GENERAL"/>
      <sheetName val="TrialBalance Q3-2002"/>
      <sheetName val="MEPT FW-AP (NEW)"/>
      <sheetName val="DW"/>
      <sheetName val="Nominal Accounts"/>
      <sheetName val="Accrue"/>
      <sheetName val="EST_OPERATING_ASSET"/>
      <sheetName val="เงินกู้ธนชาติ"/>
      <sheetName val="เงินกู้ MGC"/>
      <sheetName val="10-1 Media"/>
      <sheetName val="10-cu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Bal1"/>
      <sheetName val="Bal2"/>
      <sheetName val="Bal3"/>
      <sheetName val="Bal4"/>
      <sheetName val="STOCK"/>
      <sheetName val="debit "/>
      <sheetName val="1"/>
      <sheetName val="2"/>
      <sheetName val="fbt (2)"/>
      <sheetName val="fbt"/>
      <sheetName val="ANALYSE-1"/>
      <sheetName val="SUMMARY"/>
      <sheetName val="Standing Data"/>
      <sheetName val="Asset &amp; Liability"/>
      <sheetName val="Net asset value"/>
      <sheetName val="WORKING TB Q3"/>
      <sheetName val="stat local"/>
      <sheetName val="BS (ToP)"/>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fr ABP1-3 Bill &amp; Manual "/>
      <sheetName val="Input Enegy from SSS"/>
      <sheetName val="Input EGAT from Oper Cont"/>
      <sheetName val="Input&amp;Output for ABP1 Summary "/>
      <sheetName val="Input&amp;Output for ABP2 Summary "/>
      <sheetName val="Input&amp;Outpu for ABP2.1 Summary "/>
      <sheetName val="Input&amp;Output for ABP3 Summary "/>
      <sheetName val="Monitoring sheet"/>
      <sheetName val="ABP1 act. load"/>
      <sheetName val="ABP2 act. load"/>
      <sheetName val="ABP3 act. load"/>
      <sheetName val="ABP1-3 act.fore load (2)"/>
      <sheetName val="Charge cost share margin"/>
      <sheetName val="IUs data for OIE report"/>
      <sheetName val="Output energy charging for SSS"/>
      <sheetName val="Output for ABP IU ele.chr.prog"/>
      <sheetName val="Output ABP1 for Budget (K)"/>
      <sheetName val="Output ABP2 for Budget (K) "/>
      <sheetName val="Output ABP2.1 for Budget (K)"/>
      <sheetName val="Output ABP3 for Budget (K)"/>
      <sheetName val="Output ABP1 for Oper Cont"/>
      <sheetName val="Output ABP2 for Oper Cont "/>
      <sheetName val="Output ABP2.1 for Oper Cont "/>
      <sheetName val="Output ABP3 for Oper Cont"/>
      <sheetName val="Output for ABP3 render eng."/>
      <sheetName val="Output for ABP1IFF"/>
      <sheetName val="Output for ABP2IFF"/>
      <sheetName val="Output for ABP2.1IFF"/>
      <sheetName val="Output for ABP3IFF"/>
      <sheetName val="Output sheet for Account"/>
      <sheetName val="Example Receipt Tax"/>
      <sheetName val="ABP1 Invoice(Original)"/>
      <sheetName val="Charge cost full margin"/>
      <sheetName val="ABP1 input &amp; output for account"/>
      <sheetName val="ABP1 Invoice"/>
      <sheetName val="ABP1 ReceiptTax"/>
      <sheetName val="ABP2 input &amp; output for account"/>
      <sheetName val="ABP2 Invoice"/>
      <sheetName val="ABP2 ReceiptTax"/>
      <sheetName val="ABP2.1 input &amp; output for accou"/>
      <sheetName val="ABP2.1 Invoice"/>
      <sheetName val="ABP2.1 ReceiptTax"/>
      <sheetName val="ABP3 input &amp; output for account"/>
      <sheetName val="ABP3 Invoice"/>
      <sheetName val="ABP3 ReceiptTax"/>
      <sheetName val="Active"/>
      <sheetName val="ม.ค.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t&amp; Liabilities"/>
      <sheetName val="SG&amp;A"/>
      <sheetName val="Selling and Admins (DONE)"/>
      <sheetName val="Sheet3"/>
      <sheetName val="allocation"/>
      <sheetName val="Add back"/>
      <sheetName val="Other income-expense (item 7,8)"/>
      <sheetName val="Manu Expenses (Done) "/>
      <sheetName val="Selling and Admins (DONE) (2)"/>
      <sheetName val="inventory (item 5+6)"/>
      <sheetName val="Assets-liabilities"/>
      <sheetName val="Entertainment"/>
      <sheetName val="CIPA"/>
      <sheetName val="BSLA"/>
      <sheetName val="AUDIT FEE"/>
      <sheetName val="AGING BY ANALYST"/>
      <sheetName val="Example"/>
      <sheetName val="เงินกู้ MGC"/>
      <sheetName val="PRELIM BUDGET"/>
      <sheetName val="Detail-Sep"/>
      <sheetName val="20610"/>
      <sheetName val="TB"/>
      <sheetName val="111291"/>
      <sheetName val="119110"/>
      <sheetName val="ABP1 input &amp; output for account"/>
      <sheetName val="Links"/>
      <sheetName val="Data"/>
      <sheetName val="BS-Thai"/>
      <sheetName val="ADVANCE-STAFF"/>
      <sheetName val="Asset&amp;_Liabilities"/>
      <sheetName val="Selling_and_Admins_(DONE)"/>
      <sheetName val="Add_back"/>
      <sheetName val="Other_income-expense_(item_7,8)"/>
      <sheetName val="Manu_Expenses_(Done)_"/>
      <sheetName val="Selling_and_Admins_(DONE)_(2)"/>
      <sheetName val="inventory_(item_5+6)"/>
      <sheetName val="AUDIT_FEE"/>
      <sheetName val="AGING_BY_ANALYST"/>
      <sheetName val="เงินกู้_MGC"/>
      <sheetName val="PRELIM_BUDGET"/>
      <sheetName val="Account_Map"/>
      <sheetName val="supports - 20011"/>
      <sheetName val="D-02&amp;D-03"/>
      <sheetName val="事務所"/>
      <sheetName val="TA"/>
      <sheetName val="Non-Statistical Sampling Master"/>
      <sheetName val="Two Step Revenue Testing Master"/>
      <sheetName val="Global Data"/>
      <sheetName val="US Codes"/>
      <sheetName val="Ind Pay"/>
      <sheetName val="PMT P&amp;L"/>
      <sheetName val="Drop Down"/>
      <sheetName val="Threshold"/>
      <sheetName val="TrialBalance Q3-2002"/>
      <sheetName val="PL"/>
      <sheetName val="BS"/>
      <sheetName val="เงินกู้ธนชาติ"/>
      <sheetName val="CASH ON HAND"/>
      <sheetName val="Stratplan"/>
      <sheetName val="FA Movement 30-09-10"/>
      <sheetName val="Verification"/>
      <sheetName val="Drop down list"/>
      <sheetName val="Macro"/>
      <sheetName val="P&amp;L-A2001DCCN"/>
      <sheetName val="生産総枠"/>
      <sheetName val="P&amp;C Centre"/>
      <sheetName val="Summary"/>
      <sheetName val="Journal 1"/>
      <sheetName val="IBASE"/>
      <sheetName val="Renovation"/>
      <sheetName val="車両仕様"/>
      <sheetName val="GPP"/>
      <sheetName val="Do Not Delete"/>
      <sheetName val="MODEL Elect "/>
      <sheetName val="cjePL"/>
      <sheetName val="MASTER (3)"/>
      <sheetName val="Europe PU-1"/>
      <sheetName val="JobDetails"/>
      <sheetName val="Op-BS"/>
      <sheetName val="ExRate"/>
      <sheetName val="4Q"/>
      <sheetName val="Documents"/>
      <sheetName val="BOI sum"/>
      <sheetName val="Update CIT_FY19"/>
      <sheetName val="TB_FY19"/>
      <sheetName val="Tax computation_BOI"/>
      <sheetName val="A) Provision schedule"/>
      <sheetName val="A2) 834 Inventory"/>
      <sheetName val="B1) 646 Retirement"/>
      <sheetName val="B2) 746 Retirement "/>
      <sheetName val="C1) 791-0000-20 Private exp."/>
      <sheetName val="TB (as of 31DEC)"/>
      <sheetName val="C2) 779-0000-20 Misc."/>
      <sheetName val="C1) 663 Car Lease"/>
      <sheetName val="C2) 758 Car Lease"/>
      <sheetName val="A)Entertainment"/>
      <sheetName val="D) Training"/>
      <sheetName val="WHT"/>
      <sheetName val="E) HY test_PwC"/>
      <sheetName val="F) RD 604"/>
      <sheetName val="G) RD 642"/>
      <sheetName val="Question"/>
      <sheetName val="1"/>
      <sheetName val="10-1 Media"/>
      <sheetName val="10-cut"/>
      <sheetName val="F_OH"/>
      <sheetName val="อัตราค่าบรรทุก"/>
      <sheetName val="1.PTG"/>
      <sheetName val="PMT sche 7039"/>
      <sheetName val="donnee lct"/>
      <sheetName val="Library Procedures"/>
      <sheetName val="Sheet1"/>
      <sheetName val="FA Movement YE"/>
      <sheetName val="Detail-Intangible asset"/>
      <sheetName val="Additions"/>
      <sheetName val="I-Données_de_base"/>
      <sheetName val="6.Asset Written off"/>
      <sheetName val="VO56"/>
      <sheetName val="Retail 1291 Press on 1010"/>
      <sheetName val="Mkt Dev 1291 ONL 1290 - 1010"/>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j."/>
      <sheetName val="Reclass"/>
      <sheetName val="Adj"/>
      <sheetName val="Turnover'07"/>
      <sheetName val="Turnover'08"/>
      <sheetName val="TB'08"/>
      <sheetName val="Lead"/>
      <sheetName val="งบดุล"/>
      <sheetName val="BS"/>
      <sheetName val="กำไรขาดทุน "/>
      <sheetName val="PL"/>
      <sheetName val="ผู้ถือหุ้น"/>
      <sheetName val="Share's Holding"/>
      <sheetName val="Cashflow"/>
      <sheetName val="งบกระแสเงินสด"/>
      <sheetName val="FORTIS-TAX51"/>
      <sheetName val="Links"/>
      <sheetName val="Selling and Admins (DONE)"/>
      <sheetName val="#REF"/>
      <sheetName val="ABP1 input &amp; output for account"/>
      <sheetName val="事務所"/>
      <sheetName val="23150023 &amp; 26910000"/>
      <sheetName val="Active"/>
      <sheetName val="Two Step Revenue Testing Master"/>
      <sheetName val="Global Data"/>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refreshError="1"/>
      <sheetData sheetId="13" refreshError="1"/>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mon Input"/>
      <sheetName val="AMR &amp; Manual Input"/>
      <sheetName val="Output"/>
      <sheetName val="Output for Invoice"/>
      <sheetName val="Output to SSS"/>
      <sheetName val="Output for Power Charg. Program"/>
      <sheetName val="Output Oracal for SCW"/>
      <sheetName val="Output Inv. Summary for Account"/>
      <sheetName val="Invioce"/>
      <sheetName val="Credit Note"/>
      <sheetName val="Input for RT"/>
      <sheetName val="RT"/>
      <sheetName val="Covering"/>
      <sheetName val="Heat rate FTC AAC"/>
      <sheetName val="MMEO"/>
      <sheetName val="January"/>
      <sheetName val="February"/>
      <sheetName val="March"/>
      <sheetName val="April"/>
      <sheetName val="May"/>
      <sheetName val="June"/>
      <sheetName val="July"/>
      <sheetName val="August"/>
      <sheetName val="September"/>
      <sheetName val="October"/>
      <sheetName val="November"/>
      <sheetName val="December"/>
      <sheetName val="Tariff&amp;Common Input"/>
      <sheetName val="AA"/>
      <sheetName val="Gas cost,PEA FT,FTC, AAC"/>
      <sheetName val="Sim. sheet"/>
      <sheetName val="Sheet1"/>
      <sheetName val="10"/>
      <sheetName val="ABP1 input &amp; output for account"/>
      <sheetName val="ABP2 input &amp; output for account"/>
      <sheetName val="ABP2.1 input &amp; output for accou"/>
      <sheetName val="ABP3 input &amp; output for account"/>
      <sheetName val="ABP1 Invoice"/>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fr ABP1-3 Bill &amp; Manual "/>
      <sheetName val="Input Enegy from SSS"/>
      <sheetName val="Input EGAT from Oper Cont"/>
      <sheetName val="Input&amp;Output for ABP1 Summary "/>
      <sheetName val="ABP1-3 act.fore load (2)"/>
      <sheetName val="ABP1 act. load"/>
      <sheetName val="Input&amp;Output for ABP2 Summary "/>
      <sheetName val="Input&amp;Outpu for ABP2.1 Summary "/>
      <sheetName val="ABP2 act. load"/>
      <sheetName val="Input&amp;Output for ABP3 Summary "/>
      <sheetName val="ABP3 act. load"/>
      <sheetName val="Charge cost share margin"/>
      <sheetName val="IUs data for OIE report"/>
      <sheetName val="Output energy charging for SSS"/>
      <sheetName val="Output for ABP IU ele.chr.prog"/>
      <sheetName val="Output ABP1 for Budget (K)"/>
      <sheetName val="Output ABP2 for Budget (K) "/>
      <sheetName val="Output ABP2.1 for Budget (K)"/>
      <sheetName val="Output ABP3 for Budget (K)"/>
      <sheetName val="Output for ABP1IFF"/>
      <sheetName val="Output for ABP2IFF"/>
      <sheetName val="Output for ABP2.1IFF"/>
      <sheetName val="Output for ABP3IFF"/>
      <sheetName val="Output ABP1 for Oper Cont"/>
      <sheetName val="Output ABP2 for Oper Cont "/>
      <sheetName val="Output ABP2.1 for Oper Cont "/>
      <sheetName val="Output ABP3 for Oper Cont"/>
      <sheetName val="Output for ABP3 render eng."/>
      <sheetName val="Monitoring sheet"/>
      <sheetName val="Output sheet for Account"/>
      <sheetName val="Example Receipt Tax"/>
      <sheetName val="ABP1 Invoice(Original)"/>
      <sheetName val="Charge cost full margin"/>
      <sheetName val="ABP1 input &amp; output for account"/>
      <sheetName val="ABP1 Invoice"/>
      <sheetName val="ABP1 ReceiptTax"/>
      <sheetName val="ABP2 input &amp; output for account"/>
      <sheetName val="ABP2 Invoice"/>
      <sheetName val="ABP2 ReceiptTax"/>
      <sheetName val="ABP2.1 input &amp; output for accou"/>
      <sheetName val="ABP2.1 Invoice"/>
      <sheetName val="ABP2.1 ReceiptTax"/>
      <sheetName val="ABP3 input &amp; output for account"/>
      <sheetName val="ABP3 Invoice"/>
      <sheetName val="ABP3 ReceiptTax"/>
      <sheetName val="US"/>
      <sheetName val="BW Total Sales"/>
      <sheetName val="Lead"/>
      <sheetName val="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000"/>
      <sheetName val="PIVOTTO"/>
      <sheetName val="FIX11-2000"/>
      <sheetName val="#REF"/>
      <sheetName val="01'06-3.1.6"/>
      <sheetName val="BS"/>
      <sheetName val="PL-01'06"/>
      <sheetName val="PL-01'06-2nd"/>
      <sheetName val="BS-01'06-yim"/>
      <sheetName val="SUAD"/>
      <sheetName val="SAD"/>
      <sheetName val="d"/>
      <sheetName val="RJE"/>
      <sheetName val="F-1"/>
      <sheetName val="F-2"/>
      <sheetName val="F-3"/>
      <sheetName val="L"/>
      <sheetName val="Lead"/>
      <sheetName val="Selling and Admins (DONE)"/>
      <sheetName val="BSLA"/>
      <sheetName val="D-02&amp;D-03"/>
      <sheetName val="ABP1 input &amp; output for account"/>
      <sheetName val="_REF"/>
      <sheetName val="CJEs"/>
      <sheetName val="01'06-3_1_6"/>
      <sheetName val="10-1 Media"/>
      <sheetName val="10-cut"/>
      <sheetName val="HISTORICO"/>
      <sheetName val="M_Maincomp"/>
      <sheetName val="CUS2"/>
      <sheetName val="BS(Foamtec)"/>
      <sheetName val="PL(Foamtec)"/>
      <sheetName val="เครื่องมือ"/>
      <sheetName val="CST1198"/>
      <sheetName val="01'06-3_1_61"/>
      <sheetName val="Sale 0502"/>
      <sheetName val="Sale 0501"/>
      <sheetName val="BGT97STAFF"/>
      <sheetName val="Header"/>
      <sheetName val="TrialBalance Q3-2002"/>
      <sheetName val="ELEC45-01"/>
      <sheetName val="Trial Balance"/>
      <sheetName val="ยานพาหนะ"/>
      <sheetName val="อาคาร"/>
      <sheetName val="RATE"/>
      <sheetName val="name"/>
      <sheetName val="10-1_Media"/>
      <sheetName val="01000(A)"/>
      <sheetName val="Mthly"/>
      <sheetName val="MMAsst"/>
      <sheetName val="01'06-3_1_62"/>
      <sheetName val="10-1_Media1"/>
      <sheetName val="Sale_0502"/>
      <sheetName val="Sale_0501"/>
      <sheetName val="TrialBalance_Q3-2002"/>
      <sheetName val="ops tb"/>
      <sheetName val="FG-ISSUED"/>
      <sheetName val="Data_MS_2"/>
      <sheetName val="Sheet_Name_List"/>
      <sheetName val="ExRate"/>
      <sheetName val="Sum_THB"/>
      <sheetName val="Scoping"/>
      <sheetName val="Trial_Balance"/>
      <sheetName val="Sale_05021"/>
      <sheetName val="Sale_05011"/>
      <sheetName val="TrialBalance_Q3-20021"/>
      <sheetName val="Trial_Balance1"/>
      <sheetName val="PASA 2-2008 TPR"/>
      <sheetName val="資金繰り表 (9)"/>
      <sheetName val="PASA_2-2008_TPR"/>
      <sheetName val="資金繰り表_(9)"/>
      <sheetName val="資金繰り表･CASH FLOW（９）"/>
      <sheetName val="JV"/>
      <sheetName val="承認票"/>
      <sheetName val="Sale0311"/>
      <sheetName val="Sep'12"/>
      <sheetName val="Tabelle1"/>
      <sheetName val="Sale0406"/>
      <sheetName val="Sale 0407"/>
      <sheetName val="Sale 0404"/>
      <sheetName val="PROD SUMMARY"/>
      <sheetName val="cu_วัน"/>
      <sheetName val="cu_รหัส"/>
      <sheetName val="S33"/>
      <sheetName val="Sheet1"/>
      <sheetName val="14.9月分"/>
      <sheetName val="01'06-3_1_63"/>
      <sheetName val="10-1_Media2"/>
      <sheetName val="ops_tb"/>
      <sheetName val="Selling_and_Admins_(DONE)"/>
      <sheetName val="PASA_2-2008_TPR1"/>
      <sheetName val="資金繰り表_(9)1"/>
      <sheetName val="資金繰り表･CASH_FLOW（９）"/>
      <sheetName val="F_OH"/>
      <sheetName val="PD"/>
      <sheetName val="Scorecard"/>
      <sheetName val="Wkgs_BS Lead"/>
      <sheetName val="Deck D"/>
      <sheetName val="SAP"/>
      <sheetName val="ChaBal"/>
      <sheetName val="Page_2"/>
      <sheetName val="ReworkCase"/>
      <sheetName val="sheetNO"/>
      <sheetName val="report detial"/>
      <sheetName val="ALL"/>
      <sheetName val="Two Step Revenue Testing Master"/>
      <sheetName val="#ofclose .xl"/>
      <sheetName val="MASTER"/>
      <sheetName val="data"/>
      <sheetName val="S001"/>
      <sheetName val="1PNX_2014"/>
      <sheetName val="01'06-3_1_64"/>
      <sheetName val="10-1_Media3"/>
      <sheetName val="Sale_05022"/>
      <sheetName val="Sale_05012"/>
      <sheetName val="TrialBalance_Q3-20022"/>
      <sheetName val="Selling_and_Admins_(DONE)1"/>
      <sheetName val="ops_tb1"/>
      <sheetName val="Trial_Balance2"/>
      <sheetName val="PASA_2-2008_TPR2"/>
      <sheetName val="資金繰り表_(9)2"/>
      <sheetName val="資金繰り表･CASH_FLOW（９）1"/>
      <sheetName val="PROD_SUMMARY"/>
      <sheetName val="Sale_0407"/>
      <sheetName val="Sale_0404"/>
      <sheetName val="14_9月分"/>
      <sheetName val="#ofclose__xl"/>
      <sheetName val="Two_Step_Revenue_Testing_Master"/>
      <sheetName val="Wkgs_BS_Lead"/>
      <sheetName val="Deck_D"/>
      <sheetName val="Instructuion"/>
      <sheetName val="Note"/>
      <sheetName val="Template-Sales"/>
      <sheetName val="Template-Mkt"/>
      <sheetName val="Template-Shipping"/>
      <sheetName val="Template-Shipping for CCD"/>
      <sheetName val="Template-HR Admin"/>
      <sheetName val="Template-IO"/>
      <sheetName val="Template-Finance"/>
      <sheetName val="Template-Corp Planning"/>
      <sheetName val="Consult Fee"/>
      <sheetName val="Support Xerox"/>
      <sheetName val="Support Plan BG Finance 2014"/>
      <sheetName val="Support Loan &amp; Int."/>
      <sheetName val="Support CF Fcst_2014"/>
      <sheetName val="LIST"/>
      <sheetName val="CC"/>
      <sheetName val="AccountCode"/>
      <sheetName val="CC_ALL"/>
      <sheetName val="GL-ALL"/>
      <sheetName val="HR พี่นก"/>
      <sheetName val="from HR"/>
      <sheetName val="origi GL"/>
      <sheetName val="IO"/>
      <sheetName val="IO_Summary Expense- IO"/>
      <sheetName val="Sheet3"/>
      <sheetName val="应收帐款 AR "/>
      <sheetName val="Note18LTDebt_Conso"/>
      <sheetName val="BS_Batico"/>
      <sheetName val="gVL"/>
      <sheetName val="SEA"/>
      <sheetName val="10"/>
      <sheetName val="Wht cur"/>
      <sheetName val="PAGE14"/>
      <sheetName val="P &amp; l "/>
      <sheetName val="DataSCI"/>
      <sheetName val="DataSFP"/>
      <sheetName val="PS-1995"/>
      <sheetName val="IS"/>
      <sheetName val="Apendix A"/>
      <sheetName val="Tax cal"/>
      <sheetName val="Non deduct"/>
      <sheetName val="Appendix B"/>
      <sheetName val="TB-2018"/>
      <sheetName val="DP&amp;Asset"/>
      <sheetName val="WHT"/>
      <sheetName val="GLB38-2018"/>
      <sheetName val="B38-2017"/>
      <sheetName val="TB-2017"/>
      <sheetName val="TB-2016"/>
      <sheetName val="Code"/>
      <sheetName val="Standard costRM2006"/>
      <sheetName val="ปัจจุบัน "/>
      <sheetName val="set_"/>
      <sheetName val="เงินกู้ MGC"/>
      <sheetName val="เงินกู้ธนชาติ"/>
      <sheetName val="Summary"/>
      <sheetName val="cash flow"/>
      <sheetName val="Used_Acc"/>
      <sheetName val="A"/>
      <sheetName val="SCB 1 - Current"/>
      <sheetName val="SCB 2 - Current"/>
      <sheetName val="TB55(final)"/>
      <sheetName val="ADJ - RATE"/>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refreshError="1"/>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mp;B_BULK_TOTAL"/>
      <sheetName val="T_BULK"/>
      <sheetName val="B_BULK"/>
      <sheetName val="Module1 "/>
      <sheetName val="計算式"/>
      <sheetName val="Program"/>
      <sheetName val="ABP1 input &amp; output for account"/>
      <sheetName val="Lead"/>
      <sheetName val="Audit samp(604010)"/>
      <sheetName val="ops tb"/>
      <sheetName val="VI Stat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er Dec. 2002"/>
      <sheetName val="Defer Nov. 2003 "/>
      <sheetName val="#REF"/>
      <sheetName val="T&amp;B_BULK_TOTAL"/>
      <sheetName val="ม.ค.51"/>
      <sheetName val="Active"/>
      <sheetName val="Lead"/>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esByDev"/>
      <sheetName val="Process"/>
      <sheetName val="Sales Participation %"/>
      <sheetName val="Sheet1"/>
      <sheetName val="Sheet2"/>
      <sheetName val="Public"/>
      <sheetName val="CustomerCount"/>
      <sheetName val="Active"/>
      <sheetName val="Defer Dec. 2002"/>
      <sheetName val="T&amp;B_BULK_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f"/>
      <sheetName val="Defer Dec. 2002"/>
      <sheetName val="Manu_jan09"/>
      <sheetName val="ABP1 input &amp; output for account"/>
      <sheetName val="OTHERS"/>
      <sheetName val="SalesByDev"/>
      <sheetName val="General"/>
      <sheetName val="T&amp;B_BULK_TOT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107 vs Q108 YoY Summary"/>
      <sheetName val="US Summary"/>
      <sheetName val="US Fcst"/>
      <sheetName val="UK &amp; Italy Summary"/>
      <sheetName val="UK Fcst"/>
      <sheetName val="Japan BTS Summary"/>
      <sheetName val="FY08 YTD"/>
      <sheetName val="YoY "/>
      <sheetName val="WoW "/>
      <sheetName val="FY08 Weekly Data"/>
      <sheetName val="Lookup"/>
      <sheetName val="US"/>
      <sheetName val="UK"/>
      <sheetName val="Japan"/>
      <sheetName val="Italy"/>
      <sheetName val="Canada"/>
      <sheetName val="BW Total Sales"/>
      <sheetName val="FY07 P1-P9 Weekly Data"/>
      <sheetName val="FY07 P10-P12 Weekly Data"/>
      <sheetName val="FY06 Wkly"/>
      <sheetName val="US iPod Attach"/>
      <sheetName val="Japan iPod Attach"/>
      <sheetName val="A"/>
      <sheetName val="STOCK"/>
      <sheetName val="SUMMARY"/>
      <sheetName val="1201"/>
      <sheetName val="Standing Data"/>
      <sheetName val="Asset &amp; Liability"/>
      <sheetName val="Net asset value"/>
      <sheetName val="Gro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0"/>
      <sheetName val="Sample Costing"/>
      <sheetName val="Oct05 "/>
      <sheetName val="Vlookup"/>
      <sheetName val="Product"/>
      <sheetName val="Oct05  - FOR SALES TAX PURPOSE"/>
      <sheetName val="Global Data"/>
      <sheetName val="#REF"/>
      <sheetName val="ABP1 input &amp; output for account"/>
      <sheetName val="Selling and Admins (DONE)"/>
      <sheetName val="Defer Dec. 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Master"/>
      <sheetName val="Targeted Testing Master"/>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 val="TB"/>
      <sheetName val="Accrued Interest"/>
      <sheetName val="Kfw Tranche A"/>
      <sheetName val="KBank Tranche B,SP"/>
      <sheetName val="GSB Tranche B,C"/>
      <sheetName val="SWAP"/>
      <sheetName val="Vlookup"/>
      <sheetName val="Raw Material"/>
      <sheetName val="Tariff"/>
      <sheetName val="OTHERS"/>
      <sheetName val="BS Cashflow"/>
      <sheetName val="TB - YT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geted Testing-1"/>
      <sheetName val="Test OPEX"/>
      <sheetName val="Sheet1"/>
      <sheetName val="602030"/>
      <sheetName val="603050"/>
      <sheetName val="608020"/>
      <sheetName val="608030"/>
      <sheetName val="609050"/>
      <sheetName val="Target-610010"/>
      <sheetName val="610010"/>
      <sheetName val="Target-660130"/>
      <sheetName val="660130"/>
      <sheetName val="608640"/>
      <sheetName val="608650"/>
      <sheetName val="Target-660140"/>
      <sheetName val="660140"/>
      <sheetName val="Target-660150"/>
      <sheetName val="660150"/>
      <sheetName val="Target-660540"/>
      <sheetName val="660540"/>
      <sheetName val="608050"/>
      <sheetName val="603091"/>
      <sheetName val="Audit sampling template"/>
      <sheetName val="Audit sampling"/>
      <sheetName val="KBank Tranche B,SP"/>
      <sheetName val="Tariff"/>
      <sheetName val="SalesByDev"/>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
      <sheetName val="sumcaje_09'00"/>
      <sheetName val="F-1"/>
      <sheetName val="F-2"/>
      <sheetName val="F-3"/>
      <sheetName val="Sum CAJE"/>
      <sheetName val="U"/>
      <sheetName val="20"/>
      <sheetName val="20-1"/>
      <sheetName val="sub f1, f2 q3'96"/>
      <sheetName val="LINE"/>
      <sheetName val="TE"/>
      <sheetName val="40"/>
      <sheetName val="L-T LOAN"/>
      <sheetName val="90"/>
      <sheetName val="Vlookup"/>
      <sheetName val="608020"/>
      <sheetName val="Defer Dec. 200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fr ABP1-3 Bill &amp; Manual "/>
      <sheetName val="Input Enegy from SSS"/>
      <sheetName val="Input EGAT from Oper Cont"/>
      <sheetName val="Input&amp;Output for ABP1 Summary "/>
      <sheetName val="Input&amp;Output for ABP2 Summary "/>
      <sheetName val="Input&amp;Outpu for ABP2.1 Summary "/>
      <sheetName val="Input&amp;Output for ABP3 Summary "/>
      <sheetName val="Monitoring sheet"/>
      <sheetName val="ABP1 act. load"/>
      <sheetName val="ABP2 act. load"/>
      <sheetName val="ABP3 act. load"/>
      <sheetName val="ABP1-3 act.fore load (2)"/>
      <sheetName val="Charge cost share margin"/>
      <sheetName val="IUs data for OIE report"/>
      <sheetName val="Output energy charging for SSS"/>
      <sheetName val="Output for ABP IU ele.chr.prog"/>
      <sheetName val="Output for ABP1IFF"/>
      <sheetName val="Output for ABP2IFF"/>
      <sheetName val="Output for ABP2.1IFF"/>
      <sheetName val="Output for ABP3IFF"/>
      <sheetName val="Output ABP1 for Budget (K)"/>
      <sheetName val="Output ABP2 for Budget (K) "/>
      <sheetName val="Output ABP2.1 for Budget (K)"/>
      <sheetName val="Output ABP3 for Budget (K)"/>
      <sheetName val="Output ABP1 for Oper Cont"/>
      <sheetName val="Output ABP2 for Oper Cont "/>
      <sheetName val="Output ABP2.1 for Oper Cont "/>
      <sheetName val="Output ABP3 for Oper Cont"/>
      <sheetName val="Output for ABP3 render eng."/>
      <sheetName val="Output sheet for Account"/>
      <sheetName val="Example Receipt Tax"/>
      <sheetName val="ABP1 Invoice(Original)"/>
      <sheetName val="Charge cost full margin"/>
      <sheetName val="ABP1 input &amp; output for account"/>
      <sheetName val="ABP1 Invoice"/>
      <sheetName val="ABP1 ReceiptTax"/>
      <sheetName val="ABP2 input &amp; output for account"/>
      <sheetName val="ABP2 Invoice"/>
      <sheetName val="ABP2 ReceiptTax"/>
      <sheetName val="ABP2.1 input &amp; output for accou"/>
      <sheetName val="ABP2.1 Invoice"/>
      <sheetName val="ABP2.1 ReceiptTax"/>
      <sheetName val="ABP3 input &amp; output for account"/>
      <sheetName val="ABP3 Invoice"/>
      <sheetName val="ABP3 ReceiptTax"/>
      <sheetName val="10"/>
      <sheetName val="Tari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責任者人工"/>
      <sheetName val="ﾋｰﾀＲＥＶ２"/>
      <sheetName val="BFPｶｯﾌﾟ0"/>
      <sheetName val="GC_FAN0"/>
      <sheetName val="SSR計装0"/>
      <sheetName val="ﾌﾗﾝｼﾞﾚｽ0"/>
      <sheetName val="BFP電動0"/>
      <sheetName val="SSH電動0"/>
      <sheetName val="ガス抽0"/>
      <sheetName val="ﾎｯﾄｳｪﾙ0"/>
      <sheetName val="水張り0"/>
      <sheetName val="排気管0"/>
      <sheetName val="主要弁0"/>
      <sheetName val="7抽気0"/>
      <sheetName val="ﾊﾞｹｯﾄ0"/>
      <sheetName val="主油冷却 (発注)"/>
      <sheetName val="ﾌﾟﾗｲﾐﾝｸA "/>
      <sheetName val="M余寿命0"/>
      <sheetName val="hp_nzl0"/>
      <sheetName val="BFP助勢0"/>
      <sheetName val="ｾｯﾄｽｸﾘｭ0"/>
      <sheetName val="gss_ann0"/>
      <sheetName val="htr_lvg"/>
      <sheetName val="BFP固定0"/>
      <sheetName val="TGﾘｰﾏ0"/>
      <sheetName val="CON気密0"/>
      <sheetName val="水張りﾍﾞﾝﾄ弁追加"/>
      <sheetName val="主油軸冷保温"/>
      <sheetName val="水張りﾌﾗｯｼﾝｸﾞ"/>
      <sheetName val="ヒータ本体(発注金額）"/>
      <sheetName val="保温追加"/>
      <sheetName val="水切り養生追加"/>
      <sheetName val="EXｳｪｲﾄ0"/>
      <sheetName val="gsc-ps0"/>
      <sheetName val="BFP回転0"/>
      <sheetName val="工事責任者"/>
      <sheetName val="ABP1 input &amp; output for account"/>
      <sheetName val="10"/>
      <sheetName val="608020"/>
      <sheetName val="SalesBy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ual"/>
      <sheetName val="share cost"/>
      <sheetName val="Raw Material Vender"/>
      <sheetName val="FG"/>
      <sheetName val="WIP"/>
      <sheetName val="Raw Material ทำเอง"/>
      <sheetName val="Raw Material"/>
      <sheetName val="Packing"/>
      <sheetName val="supply in stock"/>
      <sheetName val="10"/>
      <sheetName val="Vlookup"/>
      <sheetName val="Global Data"/>
      <sheetName val="Defer Dec. 2002"/>
      <sheetName val="#REF"/>
      <sheetName val="608020"/>
      <sheetName val="EXｳｪｲﾄ0"/>
    </sheetNames>
    <sheetDataSet>
      <sheetData sheetId="0" refreshError="1"/>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วิธีการทำงบกระแสเงินสด"/>
      <sheetName val="Sheet1"/>
      <sheetName val="ม.ค.51"/>
      <sheetName val="BS1"/>
      <sheetName val="PL2"/>
      <sheetName val="CHF3"/>
      <sheetName val="งบปป.4"/>
      <sheetName val="หมายเหตุ 5"/>
      <sheetName val="6"/>
      <sheetName val="7"/>
      <sheetName val="8"/>
      <sheetName val="9"/>
      <sheetName val="10"/>
      <sheetName val="KPI11 "/>
      <sheetName val="กราฟ12"/>
      <sheetName val="Management Summary"/>
      <sheetName val="BS"/>
      <sheetName val="Data Source"/>
      <sheetName val="ไตรมาส1"/>
      <sheetName val="Non-Statistical Sampling Master"/>
      <sheetName val="Two Step Revenue Testing Master"/>
      <sheetName val="Global Data"/>
      <sheetName val="Raw Material"/>
      <sheetName val="Aging"/>
      <sheetName val="BS&amp;PL"/>
      <sheetName val="Templat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회사내역"/>
      <sheetName val="근로영수증"/>
      <sheetName val="퇴직영수증"/>
      <sheetName val="황충상퇴직"/>
      <sheetName val="commed"/>
      <sheetName val="Raw Material"/>
      <sheetName val="Vlookup"/>
      <sheetName val="Global Data"/>
      <sheetName val="10"/>
      <sheetName val="BS"/>
      <sheetName val="EXｳｪｲﾄ0"/>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회사내역"/>
      <sheetName val="근로영수증"/>
      <sheetName val="퇴직영수증"/>
      <sheetName val="이종명근로"/>
      <sheetName val="이병찬퇴직"/>
      <sheetName val="김천수퇴직"/>
      <sheetName val="공성길퇴직"/>
      <sheetName val="공성길근로"/>
      <sheetName val="하영주근로"/>
      <sheetName val="이달우근로"/>
      <sheetName val="이달우퇴직"/>
      <sheetName val="임명희퇴직"/>
      <sheetName val="임명희근로"/>
      <sheetName val="commed"/>
      <sheetName val="Vlookup"/>
      <sheetName val="Raw Material"/>
      <sheetName val="608020"/>
      <sheetName val="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Suphanut Wangprasertkul" id="{37C3FBC3-D967-4272-81F3-F778FFB53DDE}" userId="S::suphanut.w@bgrimmpower.com::e3a7bf0b-d8d8-4d50-8c3a-c3cd2e8d976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33" dT="2024-03-17T14:06:48.83" personId="{37C3FBC3-D967-4272-81F3-F778FFB53DDE}" id="{8B7ACB6D-C6D1-4095-BBB6-6F60DBA28606}">
    <text xml:space="preserve">Asked P'Gam already, but if not ready by this month can hide for now (this is for CSA)
</text>
  </threadedComment>
  <threadedComment ref="H240" dT="2024-03-17T14:06:04.94" personId="{37C3FBC3-D967-4272-81F3-F778FFB53DDE}" id="{BA53F685-6CEF-4E42-B97B-FC6750C193E5}">
    <text>Will open during CSA- can hide for now</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2B473-2146-4D3E-8E1D-323DD4BD1C94}">
  <sheetPr codeName="Sheet1">
    <tabColor rgb="FF00B0F0"/>
  </sheetPr>
  <dimension ref="A1:O1048570"/>
  <sheetViews>
    <sheetView tabSelected="1" zoomScale="130" zoomScaleNormal="130" zoomScaleSheetLayoutView="100" workbookViewId="0">
      <pane xSplit="1" ySplit="5" topLeftCell="B6" activePane="bottomRight" state="frozen"/>
      <selection pane="topRight" activeCell="B1" sqref="B1"/>
      <selection pane="bottomLeft" activeCell="A6" sqref="A6"/>
      <selection pane="bottomRight" activeCell="A7" sqref="A7"/>
    </sheetView>
  </sheetViews>
  <sheetFormatPr defaultColWidth="9.1796875" defaultRowHeight="15"/>
  <cols>
    <col min="1" max="1" width="52.26953125" style="4" customWidth="1"/>
    <col min="2" max="2" width="18.453125" style="16" customWidth="1"/>
    <col min="3" max="3" width="9" style="4" hidden="1" customWidth="1"/>
    <col min="4" max="4" width="7.26953125" style="4" hidden="1" customWidth="1"/>
    <col min="5" max="8" width="10.1796875" style="4" customWidth="1"/>
    <col min="9" max="10" width="15" style="4" hidden="1" customWidth="1"/>
    <col min="11" max="11" width="1.6328125" style="4" hidden="1" customWidth="1"/>
    <col min="12" max="12" width="15.6328125" style="343" customWidth="1"/>
    <col min="13" max="13" width="27.453125" style="7" customWidth="1"/>
    <col min="14" max="14" width="18.26953125" style="4" customWidth="1"/>
    <col min="15" max="15" width="61.36328125" style="4" bestFit="1" customWidth="1"/>
    <col min="16" max="16384" width="9.1796875" style="4"/>
  </cols>
  <sheetData>
    <row r="1" spans="1:13">
      <c r="B1" s="524"/>
      <c r="C1" s="524"/>
      <c r="D1" s="524"/>
      <c r="E1" s="524"/>
      <c r="F1" s="524"/>
      <c r="G1" s="524"/>
      <c r="H1" s="524"/>
      <c r="I1" s="524"/>
      <c r="J1" s="20"/>
      <c r="K1" s="20"/>
      <c r="L1" s="325"/>
    </row>
    <row r="2" spans="1:13">
      <c r="B2" s="524"/>
      <c r="C2" s="524"/>
      <c r="D2" s="524"/>
      <c r="E2" s="524"/>
      <c r="F2" s="524"/>
      <c r="G2" s="524"/>
      <c r="H2" s="524"/>
      <c r="I2" s="524"/>
      <c r="J2" s="20"/>
      <c r="K2" s="20"/>
      <c r="L2" s="325"/>
    </row>
    <row r="3" spans="1:13" ht="16.5">
      <c r="A3" s="324" t="s">
        <v>0</v>
      </c>
      <c r="B3" s="107"/>
      <c r="C3" s="24"/>
      <c r="D3" s="24"/>
      <c r="E3" s="24"/>
      <c r="F3" s="24"/>
      <c r="G3" s="24"/>
      <c r="H3" s="24"/>
      <c r="I3" s="24"/>
      <c r="J3" s="24"/>
      <c r="K3" s="24"/>
      <c r="L3" s="326"/>
    </row>
    <row r="4" spans="1:13">
      <c r="A4" s="108" t="s">
        <v>1</v>
      </c>
      <c r="B4" s="109"/>
      <c r="C4" s="110">
        <v>2018</v>
      </c>
      <c r="D4" s="110">
        <v>2019</v>
      </c>
      <c r="E4" s="110">
        <v>2020</v>
      </c>
      <c r="F4" s="110">
        <v>2021</v>
      </c>
      <c r="G4" s="110">
        <v>2022</v>
      </c>
      <c r="H4" s="110">
        <v>2023</v>
      </c>
      <c r="I4" s="110" t="s">
        <v>2</v>
      </c>
      <c r="J4" s="110" t="s">
        <v>3</v>
      </c>
      <c r="K4" s="110" t="s">
        <v>373</v>
      </c>
      <c r="L4" s="327" t="s">
        <v>4</v>
      </c>
      <c r="M4" s="27"/>
    </row>
    <row r="5" spans="1:13">
      <c r="A5" s="111" t="s">
        <v>5</v>
      </c>
      <c r="B5" s="112"/>
      <c r="C5" s="113"/>
      <c r="D5" s="113"/>
      <c r="E5" s="113"/>
      <c r="F5" s="113"/>
      <c r="G5" s="113"/>
      <c r="H5" s="113"/>
      <c r="I5" s="113"/>
      <c r="J5" s="113"/>
      <c r="K5" s="113"/>
      <c r="L5" s="328" t="s">
        <v>6</v>
      </c>
    </row>
    <row r="6" spans="1:13">
      <c r="A6" s="123" t="s">
        <v>501</v>
      </c>
      <c r="B6" s="114" t="s">
        <v>73</v>
      </c>
      <c r="C6" s="33">
        <v>36585.096973</v>
      </c>
      <c r="D6" s="33">
        <v>44132</v>
      </c>
      <c r="E6" s="33">
        <v>44087</v>
      </c>
      <c r="F6" s="33">
        <v>46628</v>
      </c>
      <c r="G6" s="33">
        <v>62395</v>
      </c>
      <c r="H6" s="33">
        <v>57115</v>
      </c>
      <c r="I6" s="115" t="s">
        <v>8</v>
      </c>
      <c r="J6" s="115" t="s">
        <v>8</v>
      </c>
      <c r="K6" s="115" t="s">
        <v>8</v>
      </c>
      <c r="L6" s="340"/>
      <c r="M6" s="45"/>
    </row>
    <row r="7" spans="1:13" ht="17">
      <c r="A7" s="123" t="s">
        <v>9</v>
      </c>
      <c r="B7" s="114" t="s">
        <v>73</v>
      </c>
      <c r="C7" s="33">
        <v>9198.5054949999994</v>
      </c>
      <c r="D7" s="33">
        <v>11485</v>
      </c>
      <c r="E7" s="33">
        <v>13003</v>
      </c>
      <c r="F7" s="33">
        <v>12392</v>
      </c>
      <c r="G7" s="33">
        <v>9796</v>
      </c>
      <c r="H7" s="33">
        <v>14325</v>
      </c>
      <c r="I7" s="115" t="s">
        <v>8</v>
      </c>
      <c r="J7" s="115" t="s">
        <v>8</v>
      </c>
      <c r="K7" s="115" t="s">
        <v>8</v>
      </c>
      <c r="L7" s="340"/>
      <c r="M7" s="45"/>
    </row>
    <row r="8" spans="1:13">
      <c r="A8" s="123" t="s">
        <v>361</v>
      </c>
      <c r="B8" s="114" t="s">
        <v>73</v>
      </c>
      <c r="C8" s="33"/>
      <c r="D8" s="33">
        <v>2331</v>
      </c>
      <c r="E8" s="33">
        <v>2175</v>
      </c>
      <c r="F8" s="33">
        <v>2276</v>
      </c>
      <c r="G8" s="33">
        <v>-1244</v>
      </c>
      <c r="H8" s="33">
        <v>1885</v>
      </c>
      <c r="I8" s="115"/>
      <c r="J8" s="115"/>
      <c r="K8" s="115"/>
      <c r="L8" s="329"/>
      <c r="M8" s="45"/>
    </row>
    <row r="9" spans="1:13" ht="17">
      <c r="A9" s="123" t="s">
        <v>429</v>
      </c>
      <c r="B9" s="114" t="s">
        <v>73</v>
      </c>
      <c r="C9" s="33"/>
      <c r="D9" s="33">
        <v>2161</v>
      </c>
      <c r="E9" s="33">
        <v>2617</v>
      </c>
      <c r="F9" s="33">
        <v>2440</v>
      </c>
      <c r="G9" s="33">
        <v>375</v>
      </c>
      <c r="H9" s="33">
        <v>2056</v>
      </c>
      <c r="I9" s="115"/>
      <c r="J9" s="115"/>
      <c r="K9" s="115"/>
      <c r="L9" s="329"/>
      <c r="M9" s="45"/>
    </row>
    <row r="10" spans="1:13" hidden="1">
      <c r="A10" s="407" t="s">
        <v>406</v>
      </c>
      <c r="B10" s="116" t="s">
        <v>11</v>
      </c>
      <c r="C10" s="117">
        <f t="shared" ref="C10:H10" si="0">(C7/C6)*100</f>
        <v>25.142766470698565</v>
      </c>
      <c r="D10" s="118">
        <f t="shared" si="0"/>
        <v>26.024200126892051</v>
      </c>
      <c r="E10" s="118">
        <f t="shared" si="0"/>
        <v>29.493955134166534</v>
      </c>
      <c r="F10" s="118">
        <f t="shared" si="0"/>
        <v>26.576306082182377</v>
      </c>
      <c r="G10" s="118">
        <f t="shared" si="0"/>
        <v>15.699975959612148</v>
      </c>
      <c r="H10" s="118">
        <f t="shared" si="0"/>
        <v>25.080976976275938</v>
      </c>
      <c r="I10" s="115" t="s">
        <v>8</v>
      </c>
      <c r="J10" s="115" t="s">
        <v>8</v>
      </c>
      <c r="K10" s="115" t="s">
        <v>8</v>
      </c>
      <c r="L10" s="329"/>
      <c r="M10" s="45"/>
    </row>
    <row r="11" spans="1:13" hidden="1">
      <c r="A11" s="123" t="s">
        <v>538</v>
      </c>
      <c r="B11" s="114" t="s">
        <v>12</v>
      </c>
      <c r="C11" s="34">
        <v>1.5</v>
      </c>
      <c r="D11" s="118">
        <v>1</v>
      </c>
      <c r="E11" s="118">
        <v>1.5</v>
      </c>
      <c r="F11" s="118">
        <v>1.7</v>
      </c>
      <c r="G11" s="118">
        <v>1.98</v>
      </c>
      <c r="H11" s="118">
        <v>1.53</v>
      </c>
      <c r="I11" s="115" t="s">
        <v>8</v>
      </c>
      <c r="J11" s="115" t="s">
        <v>8</v>
      </c>
      <c r="K11" s="115" t="s">
        <v>8</v>
      </c>
      <c r="L11" s="329"/>
      <c r="M11" s="45"/>
    </row>
    <row r="12" spans="1:13" ht="30">
      <c r="A12" s="361" t="s">
        <v>13</v>
      </c>
      <c r="B12" s="114" t="s">
        <v>73</v>
      </c>
      <c r="C12" s="119">
        <v>569868844</v>
      </c>
      <c r="D12" s="120">
        <v>798134941</v>
      </c>
      <c r="E12" s="120">
        <v>722734373</v>
      </c>
      <c r="F12" s="120">
        <v>459013951</v>
      </c>
      <c r="G12" s="120">
        <f>ROUND(551457448,1)</f>
        <v>551457448</v>
      </c>
      <c r="H12" s="119">
        <f>ROUND(1044455449/1000000,0)</f>
        <v>1044</v>
      </c>
      <c r="I12" s="121" t="s">
        <v>8</v>
      </c>
      <c r="J12" s="121" t="s">
        <v>8</v>
      </c>
      <c r="K12" s="121" t="s">
        <v>8</v>
      </c>
      <c r="L12" s="330" t="s">
        <v>14</v>
      </c>
    </row>
    <row r="13" spans="1:13">
      <c r="A13" s="310" t="s">
        <v>15</v>
      </c>
      <c r="L13" s="331"/>
    </row>
    <row r="14" spans="1:13">
      <c r="A14" s="446" t="s">
        <v>476</v>
      </c>
      <c r="L14" s="331"/>
    </row>
    <row r="15" spans="1:13" ht="16">
      <c r="A15" s="446" t="s">
        <v>477</v>
      </c>
      <c r="L15" s="331"/>
      <c r="M15"/>
    </row>
    <row r="16" spans="1:13">
      <c r="A16" s="300"/>
      <c r="L16" s="331"/>
    </row>
    <row r="17" spans="1:14">
      <c r="A17" s="122" t="s">
        <v>16</v>
      </c>
      <c r="B17" s="112"/>
      <c r="C17" s="113"/>
      <c r="D17" s="113"/>
      <c r="E17" s="113"/>
      <c r="F17" s="113"/>
      <c r="G17" s="113"/>
      <c r="H17" s="113"/>
      <c r="I17" s="113"/>
      <c r="J17" s="113"/>
      <c r="K17" s="113"/>
      <c r="L17" s="328"/>
    </row>
    <row r="18" spans="1:14">
      <c r="A18" s="360" t="s">
        <v>17</v>
      </c>
      <c r="B18" s="114" t="s">
        <v>73</v>
      </c>
      <c r="C18" s="33">
        <v>27717.048999999999</v>
      </c>
      <c r="D18" s="120">
        <v>33543557122</v>
      </c>
      <c r="E18" s="120">
        <v>36791382488</v>
      </c>
      <c r="F18" s="120">
        <v>39533718586</v>
      </c>
      <c r="G18" s="120">
        <v>57923281345</v>
      </c>
      <c r="H18" s="119">
        <v>49211</v>
      </c>
      <c r="I18" s="115" t="s">
        <v>8</v>
      </c>
      <c r="J18" s="115" t="s">
        <v>8</v>
      </c>
      <c r="K18" s="115" t="s">
        <v>8</v>
      </c>
      <c r="L18" s="329" t="s">
        <v>6</v>
      </c>
    </row>
    <row r="19" spans="1:14" ht="17">
      <c r="A19" s="123" t="s">
        <v>503</v>
      </c>
      <c r="B19" s="114" t="s">
        <v>73</v>
      </c>
      <c r="C19" s="33">
        <v>1177.1223990000001</v>
      </c>
      <c r="D19" s="120">
        <v>1554100774</v>
      </c>
      <c r="E19" s="120">
        <v>1763955118</v>
      </c>
      <c r="F19" s="120">
        <v>1487716544</v>
      </c>
      <c r="G19" s="120">
        <v>1423290313</v>
      </c>
      <c r="H19" s="119">
        <v>1752</v>
      </c>
      <c r="I19" s="115" t="s">
        <v>8</v>
      </c>
      <c r="J19" s="115" t="s">
        <v>8</v>
      </c>
      <c r="K19" s="115" t="s">
        <v>8</v>
      </c>
      <c r="L19" s="340"/>
      <c r="M19" s="45"/>
    </row>
    <row r="20" spans="1:14">
      <c r="A20" s="123" t="s">
        <v>504</v>
      </c>
      <c r="B20" s="114" t="s">
        <v>73</v>
      </c>
      <c r="C20" s="33">
        <v>1173.105</v>
      </c>
      <c r="D20" s="120">
        <v>834208000</v>
      </c>
      <c r="E20" s="120">
        <v>964553000</v>
      </c>
      <c r="F20" s="120">
        <v>1173105000</v>
      </c>
      <c r="G20" s="120">
        <v>782070000</v>
      </c>
      <c r="H20" s="119">
        <v>560</v>
      </c>
      <c r="I20" s="115" t="s">
        <v>8</v>
      </c>
      <c r="J20" s="115" t="s">
        <v>8</v>
      </c>
      <c r="K20" s="115" t="s">
        <v>8</v>
      </c>
      <c r="L20" s="340"/>
      <c r="M20" s="45"/>
    </row>
    <row r="21" spans="1:14" ht="17">
      <c r="A21" s="123" t="s">
        <v>505</v>
      </c>
      <c r="B21" s="114" t="s">
        <v>73</v>
      </c>
      <c r="C21" s="33">
        <v>242.681127</v>
      </c>
      <c r="D21" s="120">
        <v>265996278</v>
      </c>
      <c r="E21" s="120">
        <v>328425830</v>
      </c>
      <c r="F21" s="120">
        <v>395890341</v>
      </c>
      <c r="G21" s="120">
        <v>183609021</v>
      </c>
      <c r="H21" s="119">
        <v>474</v>
      </c>
      <c r="I21" s="115" t="s">
        <v>8</v>
      </c>
      <c r="J21" s="115" t="s">
        <v>8</v>
      </c>
      <c r="K21" s="115" t="s">
        <v>8</v>
      </c>
      <c r="L21" s="340"/>
    </row>
    <row r="22" spans="1:14" ht="17">
      <c r="A22" s="123" t="s">
        <v>506</v>
      </c>
      <c r="B22" s="114" t="s">
        <v>73</v>
      </c>
      <c r="C22" s="33">
        <v>2927.5609920000002</v>
      </c>
      <c r="D22" s="120">
        <v>2630169000</v>
      </c>
      <c r="E22" s="120">
        <v>3186435085</v>
      </c>
      <c r="F22" s="120">
        <v>4293451971</v>
      </c>
      <c r="G22" s="120">
        <v>4778056550</v>
      </c>
      <c r="H22" s="119">
        <v>5177</v>
      </c>
      <c r="I22" s="115" t="s">
        <v>8</v>
      </c>
      <c r="J22" s="115" t="s">
        <v>8</v>
      </c>
      <c r="K22" s="115" t="s">
        <v>8</v>
      </c>
      <c r="L22" s="340"/>
    </row>
    <row r="23" spans="1:14" ht="17">
      <c r="A23" s="123" t="s">
        <v>520</v>
      </c>
      <c r="B23" s="114" t="s">
        <v>73</v>
      </c>
      <c r="C23" s="33" t="s">
        <v>18</v>
      </c>
      <c r="D23" s="120" t="s">
        <v>18</v>
      </c>
      <c r="E23" s="120">
        <v>29075510183</v>
      </c>
      <c r="F23" s="120">
        <v>32652704019</v>
      </c>
      <c r="G23" s="120">
        <v>51153575457</v>
      </c>
      <c r="H23" s="119">
        <v>41838</v>
      </c>
      <c r="I23" s="115" t="s">
        <v>8</v>
      </c>
      <c r="J23" s="115" t="s">
        <v>8</v>
      </c>
      <c r="K23" s="115" t="s">
        <v>8</v>
      </c>
      <c r="L23" s="329"/>
    </row>
    <row r="24" spans="1:14">
      <c r="A24" s="123" t="s">
        <v>507</v>
      </c>
      <c r="B24" s="114" t="s">
        <v>73</v>
      </c>
      <c r="C24" s="33" t="s">
        <v>18</v>
      </c>
      <c r="D24" s="120" t="s">
        <v>18</v>
      </c>
      <c r="E24" s="120">
        <v>24295084</v>
      </c>
      <c r="F24" s="120">
        <v>16229123</v>
      </c>
      <c r="G24" s="120">
        <v>17137111</v>
      </c>
      <c r="H24" s="119">
        <v>21</v>
      </c>
      <c r="I24" s="115" t="s">
        <v>8</v>
      </c>
      <c r="J24" s="115" t="s">
        <v>8</v>
      </c>
      <c r="K24" s="115" t="s">
        <v>8</v>
      </c>
      <c r="L24" s="329"/>
    </row>
    <row r="25" spans="1:14" s="300" customFormat="1" ht="12">
      <c r="A25" s="448" t="s">
        <v>15</v>
      </c>
      <c r="B25" s="312"/>
      <c r="L25" s="332"/>
      <c r="M25" s="307"/>
    </row>
    <row r="26" spans="1:14" s="300" customFormat="1" ht="13.5">
      <c r="A26" s="446" t="s">
        <v>463</v>
      </c>
      <c r="B26" s="312"/>
      <c r="L26" s="332"/>
      <c r="M26" s="307"/>
    </row>
    <row r="27" spans="1:14" s="300" customFormat="1" ht="13.5">
      <c r="A27" s="446" t="s">
        <v>464</v>
      </c>
      <c r="B27" s="312"/>
      <c r="L27" s="332"/>
      <c r="M27" s="307"/>
    </row>
    <row r="28" spans="1:14" s="300" customFormat="1" ht="13.5">
      <c r="A28" s="446" t="s">
        <v>465</v>
      </c>
      <c r="B28" s="312"/>
      <c r="L28" s="332"/>
      <c r="M28" s="307"/>
    </row>
    <row r="29" spans="1:14">
      <c r="A29" s="446" t="s">
        <v>552</v>
      </c>
      <c r="L29" s="331"/>
    </row>
    <row r="30" spans="1:14" hidden="1">
      <c r="L30" s="331"/>
    </row>
    <row r="31" spans="1:14" hidden="1">
      <c r="A31" s="122" t="s">
        <v>19</v>
      </c>
      <c r="B31" s="112"/>
      <c r="C31" s="113"/>
      <c r="D31" s="113"/>
      <c r="E31" s="113"/>
      <c r="F31" s="113"/>
      <c r="G31" s="113"/>
      <c r="H31" s="113"/>
      <c r="I31" s="113"/>
      <c r="J31" s="113"/>
      <c r="K31" s="113"/>
      <c r="L31" s="328"/>
      <c r="M31" s="7" t="s">
        <v>445</v>
      </c>
    </row>
    <row r="32" spans="1:14" hidden="1">
      <c r="A32" s="411" t="s">
        <v>508</v>
      </c>
      <c r="B32" s="114"/>
      <c r="C32" s="408"/>
      <c r="D32" s="408"/>
      <c r="E32" s="408"/>
      <c r="F32" s="408"/>
      <c r="G32" s="408"/>
      <c r="H32" s="408"/>
      <c r="I32" s="115"/>
      <c r="J32" s="115"/>
      <c r="K32" s="115"/>
      <c r="L32" s="409" t="s">
        <v>365</v>
      </c>
      <c r="M32" s="7" t="s">
        <v>445</v>
      </c>
      <c r="N32" s="4" t="s">
        <v>399</v>
      </c>
    </row>
    <row r="33" spans="1:13" hidden="1">
      <c r="A33" s="344" t="s">
        <v>20</v>
      </c>
      <c r="B33" s="114" t="s">
        <v>21</v>
      </c>
      <c r="C33" s="119">
        <v>1</v>
      </c>
      <c r="D33" s="119">
        <v>1</v>
      </c>
      <c r="E33" s="119">
        <v>1</v>
      </c>
      <c r="F33" s="119">
        <v>1</v>
      </c>
      <c r="G33" s="119">
        <v>1</v>
      </c>
      <c r="H33" s="321" t="s">
        <v>10</v>
      </c>
      <c r="I33" s="115" t="s">
        <v>8</v>
      </c>
      <c r="J33" s="115" t="s">
        <v>8</v>
      </c>
      <c r="K33" s="115" t="s">
        <v>8</v>
      </c>
      <c r="L33" s="329"/>
      <c r="M33" s="7" t="s">
        <v>398</v>
      </c>
    </row>
    <row r="34" spans="1:13" hidden="1">
      <c r="A34" s="344" t="s">
        <v>22</v>
      </c>
      <c r="B34" s="114" t="s">
        <v>21</v>
      </c>
      <c r="C34" s="119">
        <v>5</v>
      </c>
      <c r="D34" s="119">
        <v>5</v>
      </c>
      <c r="E34" s="119">
        <v>6</v>
      </c>
      <c r="F34" s="119">
        <v>6</v>
      </c>
      <c r="G34" s="119">
        <v>6</v>
      </c>
      <c r="H34" s="321" t="s">
        <v>10</v>
      </c>
      <c r="I34" s="115" t="s">
        <v>8</v>
      </c>
      <c r="J34" s="115" t="s">
        <v>8</v>
      </c>
      <c r="K34" s="115" t="s">
        <v>8</v>
      </c>
      <c r="L34" s="329"/>
      <c r="M34" s="7" t="s">
        <v>445</v>
      </c>
    </row>
    <row r="35" spans="1:13" hidden="1">
      <c r="A35" s="344" t="s">
        <v>23</v>
      </c>
      <c r="B35" s="114" t="s">
        <v>21</v>
      </c>
      <c r="C35" s="119">
        <v>3</v>
      </c>
      <c r="D35" s="119">
        <v>2</v>
      </c>
      <c r="E35" s="119">
        <v>3</v>
      </c>
      <c r="F35" s="119">
        <v>3</v>
      </c>
      <c r="G35" s="119">
        <v>3</v>
      </c>
      <c r="H35" s="321" t="s">
        <v>10</v>
      </c>
      <c r="I35" s="115" t="s">
        <v>8</v>
      </c>
      <c r="J35" s="115" t="s">
        <v>8</v>
      </c>
      <c r="K35" s="115" t="s">
        <v>8</v>
      </c>
      <c r="L35" s="329"/>
      <c r="M35" s="7" t="s">
        <v>445</v>
      </c>
    </row>
    <row r="36" spans="1:13" s="412" customFormat="1" hidden="1">
      <c r="A36" s="361" t="s">
        <v>24</v>
      </c>
      <c r="B36" s="114" t="s">
        <v>21</v>
      </c>
      <c r="C36" s="119">
        <v>5</v>
      </c>
      <c r="D36" s="119">
        <v>5</v>
      </c>
      <c r="E36" s="119">
        <v>5</v>
      </c>
      <c r="F36" s="119">
        <v>5</v>
      </c>
      <c r="G36" s="119">
        <v>5</v>
      </c>
      <c r="H36" s="321" t="s">
        <v>10</v>
      </c>
      <c r="I36" s="121" t="s">
        <v>8</v>
      </c>
      <c r="J36" s="121" t="s">
        <v>8</v>
      </c>
      <c r="K36" s="121" t="s">
        <v>8</v>
      </c>
      <c r="L36" s="330" t="s">
        <v>366</v>
      </c>
      <c r="M36" s="7" t="s">
        <v>445</v>
      </c>
    </row>
    <row r="37" spans="1:13" hidden="1">
      <c r="A37" s="411" t="s">
        <v>25</v>
      </c>
      <c r="B37" s="114"/>
      <c r="C37" s="410"/>
      <c r="D37" s="410"/>
      <c r="E37" s="410"/>
      <c r="F37" s="410"/>
      <c r="G37" s="410"/>
      <c r="H37" s="410"/>
      <c r="I37" s="115"/>
      <c r="J37" s="115"/>
      <c r="K37" s="115"/>
      <c r="L37" s="409"/>
    </row>
    <row r="38" spans="1:13" hidden="1">
      <c r="A38" s="361" t="s">
        <v>26</v>
      </c>
      <c r="B38" s="124" t="s">
        <v>27</v>
      </c>
      <c r="C38" s="125">
        <v>91.54</v>
      </c>
      <c r="D38" s="125">
        <v>89</v>
      </c>
      <c r="E38" s="125">
        <v>97.5</v>
      </c>
      <c r="F38" s="125">
        <v>98.39</v>
      </c>
      <c r="G38" s="125">
        <v>90</v>
      </c>
      <c r="H38" s="321" t="s">
        <v>10</v>
      </c>
      <c r="I38" s="121" t="s">
        <v>8</v>
      </c>
      <c r="J38" s="121" t="s">
        <v>8</v>
      </c>
      <c r="K38" s="121" t="s">
        <v>8</v>
      </c>
      <c r="L38" s="330"/>
      <c r="M38" s="7" t="s">
        <v>445</v>
      </c>
    </row>
    <row r="39" spans="1:13" hidden="1">
      <c r="A39" s="361" t="s">
        <v>28</v>
      </c>
      <c r="B39" s="114" t="s">
        <v>11</v>
      </c>
      <c r="C39" s="125">
        <v>75</v>
      </c>
      <c r="D39" s="125">
        <v>75</v>
      </c>
      <c r="E39" s="125">
        <v>75</v>
      </c>
      <c r="F39" s="125">
        <v>75</v>
      </c>
      <c r="G39" s="125">
        <v>75</v>
      </c>
      <c r="H39" s="321" t="s">
        <v>10</v>
      </c>
      <c r="I39" s="115" t="s">
        <v>8</v>
      </c>
      <c r="J39" s="115" t="s">
        <v>8</v>
      </c>
      <c r="K39" s="115" t="s">
        <v>8</v>
      </c>
      <c r="L39" s="329"/>
      <c r="M39" s="7" t="s">
        <v>445</v>
      </c>
    </row>
    <row r="40" spans="1:13" hidden="1">
      <c r="A40" s="361" t="s">
        <v>29</v>
      </c>
      <c r="B40" s="114" t="s">
        <v>21</v>
      </c>
      <c r="C40" s="119">
        <v>7</v>
      </c>
      <c r="D40" s="119">
        <v>7</v>
      </c>
      <c r="E40" s="119">
        <v>5</v>
      </c>
      <c r="F40" s="119">
        <v>8</v>
      </c>
      <c r="G40" s="119">
        <v>9</v>
      </c>
      <c r="H40" s="321" t="s">
        <v>10</v>
      </c>
      <c r="I40" s="115" t="s">
        <v>8</v>
      </c>
      <c r="J40" s="115" t="s">
        <v>8</v>
      </c>
      <c r="K40" s="115" t="s">
        <v>8</v>
      </c>
      <c r="L40" s="329"/>
      <c r="M40" s="7" t="s">
        <v>445</v>
      </c>
    </row>
    <row r="41" spans="1:13" hidden="1">
      <c r="A41" s="361" t="s">
        <v>30</v>
      </c>
      <c r="B41" s="114" t="s">
        <v>31</v>
      </c>
      <c r="C41" s="119">
        <v>5</v>
      </c>
      <c r="D41" s="119">
        <v>5</v>
      </c>
      <c r="E41" s="119">
        <v>5</v>
      </c>
      <c r="F41" s="119">
        <v>5</v>
      </c>
      <c r="G41" s="119">
        <v>5</v>
      </c>
      <c r="H41" s="321" t="s">
        <v>10</v>
      </c>
      <c r="I41" s="115" t="s">
        <v>8</v>
      </c>
      <c r="J41" s="115" t="s">
        <v>8</v>
      </c>
      <c r="K41" s="115" t="s">
        <v>8</v>
      </c>
      <c r="L41" s="329"/>
      <c r="M41" s="7" t="s">
        <v>445</v>
      </c>
    </row>
    <row r="42" spans="1:13" hidden="1">
      <c r="A42" s="123" t="s">
        <v>32</v>
      </c>
      <c r="B42" s="114" t="s">
        <v>33</v>
      </c>
      <c r="C42" s="322">
        <v>10.67</v>
      </c>
      <c r="D42" s="125">
        <v>10</v>
      </c>
      <c r="E42" s="125">
        <v>6.42</v>
      </c>
      <c r="F42" s="322">
        <v>6.11</v>
      </c>
      <c r="G42" s="125">
        <v>7.11</v>
      </c>
      <c r="H42" s="321" t="s">
        <v>10</v>
      </c>
      <c r="I42" s="115" t="s">
        <v>8</v>
      </c>
      <c r="J42" s="115" t="s">
        <v>8</v>
      </c>
      <c r="K42" s="115" t="s">
        <v>8</v>
      </c>
      <c r="L42" s="329"/>
      <c r="M42" s="7" t="s">
        <v>445</v>
      </c>
    </row>
    <row r="43" spans="1:13" hidden="1">
      <c r="A43" s="123" t="s">
        <v>34</v>
      </c>
      <c r="B43" s="114" t="s">
        <v>21</v>
      </c>
      <c r="C43" s="119">
        <v>3</v>
      </c>
      <c r="D43" s="119">
        <v>3</v>
      </c>
      <c r="E43" s="119">
        <v>3</v>
      </c>
      <c r="F43" s="323">
        <v>3</v>
      </c>
      <c r="G43" s="119">
        <v>6</v>
      </c>
      <c r="H43" s="321" t="s">
        <v>10</v>
      </c>
      <c r="I43" s="115" t="s">
        <v>8</v>
      </c>
      <c r="J43" s="115" t="s">
        <v>8</v>
      </c>
      <c r="K43" s="115" t="s">
        <v>8</v>
      </c>
      <c r="L43" s="329"/>
      <c r="M43" s="7" t="s">
        <v>445</v>
      </c>
    </row>
    <row r="44" spans="1:13" hidden="1">
      <c r="A44" s="123" t="s">
        <v>35</v>
      </c>
      <c r="B44" s="114" t="s">
        <v>36</v>
      </c>
      <c r="C44" s="119" t="s">
        <v>37</v>
      </c>
      <c r="D44" s="119" t="s">
        <v>37</v>
      </c>
      <c r="E44" s="119" t="s">
        <v>37</v>
      </c>
      <c r="F44" s="323" t="s">
        <v>37</v>
      </c>
      <c r="G44" s="119" t="s">
        <v>37</v>
      </c>
      <c r="H44" s="321" t="s">
        <v>10</v>
      </c>
      <c r="I44" s="115" t="s">
        <v>8</v>
      </c>
      <c r="J44" s="115" t="s">
        <v>8</v>
      </c>
      <c r="K44" s="115" t="s">
        <v>8</v>
      </c>
      <c r="L44" s="329"/>
      <c r="M44" s="7" t="s">
        <v>445</v>
      </c>
    </row>
    <row r="45" spans="1:13" hidden="1">
      <c r="A45" s="123" t="s">
        <v>38</v>
      </c>
      <c r="B45" s="114" t="s">
        <v>36</v>
      </c>
      <c r="C45" s="125">
        <f>24.37+1.09</f>
        <v>25.46</v>
      </c>
      <c r="D45" s="125">
        <v>25.39</v>
      </c>
      <c r="E45" s="125">
        <v>25.39</v>
      </c>
      <c r="F45" s="322">
        <v>25.54</v>
      </c>
      <c r="G45" s="125">
        <v>25.54</v>
      </c>
      <c r="H45" s="321" t="s">
        <v>10</v>
      </c>
      <c r="I45" s="115" t="s">
        <v>8</v>
      </c>
      <c r="J45" s="115" t="s">
        <v>8</v>
      </c>
      <c r="K45" s="115" t="s">
        <v>8</v>
      </c>
      <c r="L45" s="329"/>
      <c r="M45" s="7" t="s">
        <v>445</v>
      </c>
    </row>
    <row r="46" spans="1:13" hidden="1">
      <c r="A46" s="310" t="s">
        <v>15</v>
      </c>
      <c r="L46" s="331"/>
    </row>
    <row r="47" spans="1:13" ht="17" hidden="1">
      <c r="A47" s="3"/>
      <c r="L47" s="331"/>
    </row>
    <row r="48" spans="1:13" ht="17" hidden="1">
      <c r="A48" s="1"/>
      <c r="L48" s="331"/>
    </row>
    <row r="49" spans="1:13" hidden="1">
      <c r="A49" s="129" t="s">
        <v>39</v>
      </c>
      <c r="B49" s="112"/>
      <c r="C49" s="113"/>
      <c r="D49" s="113"/>
      <c r="E49" s="113"/>
      <c r="F49" s="113"/>
      <c r="G49" s="113"/>
      <c r="H49" s="113"/>
      <c r="I49" s="113"/>
      <c r="J49" s="113"/>
      <c r="K49" s="113"/>
      <c r="L49" s="328"/>
    </row>
    <row r="50" spans="1:13" ht="30" hidden="1">
      <c r="A50" s="426" t="s">
        <v>40</v>
      </c>
      <c r="B50" s="114" t="s">
        <v>21</v>
      </c>
      <c r="C50" s="119">
        <v>2</v>
      </c>
      <c r="D50" s="119">
        <v>3</v>
      </c>
      <c r="E50" s="119">
        <v>3</v>
      </c>
      <c r="F50" s="119">
        <v>3</v>
      </c>
      <c r="G50" s="128" t="s">
        <v>10</v>
      </c>
      <c r="H50" s="128"/>
      <c r="I50" s="115" t="s">
        <v>8</v>
      </c>
      <c r="J50" s="115" t="s">
        <v>8</v>
      </c>
      <c r="K50" s="115" t="s">
        <v>8</v>
      </c>
      <c r="L50" s="131" t="s">
        <v>41</v>
      </c>
    </row>
    <row r="51" spans="1:13" ht="17">
      <c r="A51" s="2"/>
      <c r="L51" s="331"/>
    </row>
    <row r="52" spans="1:13">
      <c r="A52" s="122" t="s">
        <v>42</v>
      </c>
      <c r="B52" s="112"/>
      <c r="C52" s="113"/>
      <c r="D52" s="113"/>
      <c r="E52" s="113"/>
      <c r="F52" s="113"/>
      <c r="G52" s="113"/>
      <c r="H52" s="113"/>
      <c r="I52" s="113"/>
      <c r="J52" s="113"/>
      <c r="K52" s="113"/>
      <c r="L52" s="328"/>
    </row>
    <row r="53" spans="1:13" hidden="1">
      <c r="A53" s="427" t="s">
        <v>43</v>
      </c>
      <c r="B53" s="114"/>
      <c r="C53" s="33"/>
      <c r="D53" s="33"/>
      <c r="E53" s="33"/>
      <c r="F53" s="33"/>
      <c r="G53" s="33"/>
      <c r="H53" s="33"/>
      <c r="I53" s="115"/>
      <c r="J53" s="115"/>
      <c r="K53" s="115"/>
      <c r="L53" s="329" t="s">
        <v>44</v>
      </c>
    </row>
    <row r="54" spans="1:13" hidden="1">
      <c r="A54" s="428" t="s">
        <v>45</v>
      </c>
      <c r="B54" s="114"/>
      <c r="C54" s="33"/>
      <c r="D54" s="33"/>
      <c r="E54" s="33"/>
      <c r="F54" s="33"/>
      <c r="G54" s="33"/>
      <c r="H54" s="33"/>
      <c r="I54" s="115"/>
      <c r="J54" s="115"/>
      <c r="K54" s="115"/>
      <c r="L54" s="329"/>
    </row>
    <row r="55" spans="1:13" hidden="1">
      <c r="A55" s="429" t="s">
        <v>46</v>
      </c>
      <c r="B55" s="114" t="s">
        <v>11</v>
      </c>
      <c r="C55" s="126" t="s">
        <v>18</v>
      </c>
      <c r="D55" s="34">
        <v>100</v>
      </c>
      <c r="E55" s="34">
        <v>100</v>
      </c>
      <c r="F55" s="34">
        <v>100</v>
      </c>
      <c r="G55" s="34">
        <v>100</v>
      </c>
      <c r="H55" s="44" t="s">
        <v>10</v>
      </c>
      <c r="I55" s="115" t="s">
        <v>8</v>
      </c>
      <c r="J55" s="115" t="s">
        <v>8</v>
      </c>
      <c r="K55" s="115" t="s">
        <v>8</v>
      </c>
      <c r="L55" s="329"/>
    </row>
    <row r="56" spans="1:13" hidden="1">
      <c r="A56" s="429" t="s">
        <v>47</v>
      </c>
      <c r="B56" s="114" t="s">
        <v>11</v>
      </c>
      <c r="C56" s="126" t="s">
        <v>18</v>
      </c>
      <c r="D56" s="34">
        <v>100</v>
      </c>
      <c r="E56" s="34">
        <v>100</v>
      </c>
      <c r="F56" s="34">
        <v>100</v>
      </c>
      <c r="G56" s="34">
        <v>100</v>
      </c>
      <c r="H56" s="44" t="s">
        <v>10</v>
      </c>
      <c r="I56" s="115" t="s">
        <v>8</v>
      </c>
      <c r="J56" s="115" t="s">
        <v>8</v>
      </c>
      <c r="K56" s="115" t="s">
        <v>8</v>
      </c>
      <c r="L56" s="329"/>
    </row>
    <row r="57" spans="1:13" hidden="1">
      <c r="A57" s="429" t="s">
        <v>48</v>
      </c>
      <c r="B57" s="114" t="s">
        <v>11</v>
      </c>
      <c r="C57" s="126" t="s">
        <v>18</v>
      </c>
      <c r="D57" s="34">
        <v>100</v>
      </c>
      <c r="E57" s="34">
        <v>100</v>
      </c>
      <c r="F57" s="34">
        <v>100</v>
      </c>
      <c r="G57" s="34">
        <v>100</v>
      </c>
      <c r="H57" s="44" t="s">
        <v>10</v>
      </c>
      <c r="I57" s="115" t="s">
        <v>8</v>
      </c>
      <c r="J57" s="115" t="s">
        <v>8</v>
      </c>
      <c r="K57" s="115" t="s">
        <v>8</v>
      </c>
      <c r="L57" s="329"/>
    </row>
    <row r="58" spans="1:13" hidden="1">
      <c r="A58" s="429" t="s">
        <v>49</v>
      </c>
      <c r="B58" s="114" t="s">
        <v>11</v>
      </c>
      <c r="C58" s="126" t="s">
        <v>18</v>
      </c>
      <c r="D58" s="34">
        <v>100</v>
      </c>
      <c r="E58" s="34">
        <v>100</v>
      </c>
      <c r="F58" s="34">
        <v>100</v>
      </c>
      <c r="G58" s="128" t="s">
        <v>10</v>
      </c>
      <c r="H58" s="128"/>
      <c r="I58" s="115" t="s">
        <v>8</v>
      </c>
      <c r="J58" s="115" t="s">
        <v>8</v>
      </c>
      <c r="K58" s="115" t="s">
        <v>8</v>
      </c>
      <c r="L58" s="329"/>
    </row>
    <row r="59" spans="1:13" hidden="1">
      <c r="A59" s="428" t="s">
        <v>50</v>
      </c>
      <c r="B59" s="114"/>
      <c r="C59" s="126"/>
      <c r="D59" s="34"/>
      <c r="E59" s="34"/>
      <c r="F59" s="34"/>
      <c r="G59" s="34"/>
      <c r="H59" s="34"/>
      <c r="I59" s="115"/>
      <c r="J59" s="115"/>
      <c r="K59" s="115"/>
      <c r="L59" s="329"/>
    </row>
    <row r="60" spans="1:13" hidden="1">
      <c r="A60" s="429" t="s">
        <v>46</v>
      </c>
      <c r="B60" s="114" t="s">
        <v>11</v>
      </c>
      <c r="C60" s="126" t="s">
        <v>18</v>
      </c>
      <c r="D60" s="34">
        <v>100</v>
      </c>
      <c r="E60" s="34">
        <v>100</v>
      </c>
      <c r="F60" s="34">
        <v>100</v>
      </c>
      <c r="G60" s="34">
        <v>100</v>
      </c>
      <c r="H60" s="44" t="s">
        <v>10</v>
      </c>
      <c r="I60" s="115" t="s">
        <v>8</v>
      </c>
      <c r="J60" s="115" t="s">
        <v>8</v>
      </c>
      <c r="K60" s="115" t="s">
        <v>8</v>
      </c>
      <c r="L60" s="329"/>
    </row>
    <row r="61" spans="1:13" hidden="1">
      <c r="A61" s="429" t="s">
        <v>47</v>
      </c>
      <c r="B61" s="114" t="s">
        <v>11</v>
      </c>
      <c r="C61" s="126" t="s">
        <v>18</v>
      </c>
      <c r="D61" s="34">
        <v>0</v>
      </c>
      <c r="E61" s="34">
        <v>79</v>
      </c>
      <c r="F61" s="34">
        <v>100</v>
      </c>
      <c r="G61" s="34">
        <v>100</v>
      </c>
      <c r="H61" s="44" t="s">
        <v>10</v>
      </c>
      <c r="I61" s="115" t="s">
        <v>8</v>
      </c>
      <c r="J61" s="115" t="s">
        <v>8</v>
      </c>
      <c r="K61" s="115" t="s">
        <v>8</v>
      </c>
      <c r="L61" s="329"/>
    </row>
    <row r="62" spans="1:13" hidden="1">
      <c r="A62" s="429" t="s">
        <v>48</v>
      </c>
      <c r="B62" s="114" t="s">
        <v>11</v>
      </c>
      <c r="C62" s="126" t="s">
        <v>18</v>
      </c>
      <c r="D62" s="34">
        <v>0</v>
      </c>
      <c r="E62" s="34">
        <v>100</v>
      </c>
      <c r="F62" s="34">
        <v>100</v>
      </c>
      <c r="G62" s="34">
        <v>100</v>
      </c>
      <c r="H62" s="44" t="s">
        <v>10</v>
      </c>
      <c r="I62" s="115" t="s">
        <v>8</v>
      </c>
      <c r="J62" s="115" t="s">
        <v>8</v>
      </c>
      <c r="K62" s="115" t="s">
        <v>8</v>
      </c>
      <c r="L62" s="329"/>
    </row>
    <row r="63" spans="1:13" s="136" customFormat="1" hidden="1">
      <c r="A63" s="430" t="s">
        <v>51</v>
      </c>
      <c r="B63" s="116"/>
      <c r="C63" s="133"/>
      <c r="D63" s="134"/>
      <c r="E63" s="134"/>
      <c r="F63" s="134"/>
      <c r="G63" s="134"/>
      <c r="H63" s="134"/>
      <c r="I63" s="135"/>
      <c r="J63" s="135"/>
      <c r="K63" s="135"/>
      <c r="L63" s="333"/>
      <c r="M63" s="7"/>
    </row>
    <row r="64" spans="1:13" s="136" customFormat="1" hidden="1">
      <c r="A64" s="431" t="s">
        <v>46</v>
      </c>
      <c r="B64" s="116" t="s">
        <v>11</v>
      </c>
      <c r="C64" s="133" t="s">
        <v>18</v>
      </c>
      <c r="D64" s="134">
        <v>100</v>
      </c>
      <c r="E64" s="134">
        <v>100</v>
      </c>
      <c r="F64" s="134">
        <v>100</v>
      </c>
      <c r="G64" s="134">
        <v>100</v>
      </c>
      <c r="H64" s="44" t="s">
        <v>10</v>
      </c>
      <c r="I64" s="135" t="s">
        <v>8</v>
      </c>
      <c r="J64" s="135" t="s">
        <v>8</v>
      </c>
      <c r="K64" s="135" t="s">
        <v>8</v>
      </c>
      <c r="L64" s="333"/>
      <c r="M64" s="7"/>
    </row>
    <row r="65" spans="1:13" s="136" customFormat="1" hidden="1">
      <c r="A65" s="431" t="s">
        <v>48</v>
      </c>
      <c r="B65" s="116" t="s">
        <v>11</v>
      </c>
      <c r="C65" s="133" t="s">
        <v>18</v>
      </c>
      <c r="D65" s="134">
        <v>0</v>
      </c>
      <c r="E65" s="134">
        <v>100</v>
      </c>
      <c r="F65" s="134">
        <v>100</v>
      </c>
      <c r="G65" s="134">
        <v>100</v>
      </c>
      <c r="H65" s="44" t="s">
        <v>10</v>
      </c>
      <c r="I65" s="135" t="s">
        <v>8</v>
      </c>
      <c r="J65" s="135" t="s">
        <v>8</v>
      </c>
      <c r="K65" s="135" t="s">
        <v>8</v>
      </c>
      <c r="L65" s="333"/>
      <c r="M65" s="7"/>
    </row>
    <row r="66" spans="1:13" s="136" customFormat="1">
      <c r="A66" s="362" t="s">
        <v>526</v>
      </c>
      <c r="B66" s="114" t="s">
        <v>52</v>
      </c>
      <c r="C66" s="60"/>
      <c r="D66" s="33">
        <v>0</v>
      </c>
      <c r="E66" s="33">
        <v>0</v>
      </c>
      <c r="F66" s="33">
        <v>0</v>
      </c>
      <c r="G66" s="145">
        <v>4</v>
      </c>
      <c r="H66" s="33">
        <v>6</v>
      </c>
      <c r="I66" s="135"/>
      <c r="J66" s="135"/>
      <c r="K66" s="135"/>
      <c r="L66" s="333"/>
      <c r="M66" s="7"/>
    </row>
    <row r="67" spans="1:13" s="136" customFormat="1">
      <c r="A67" s="132" t="s">
        <v>532</v>
      </c>
      <c r="B67" s="114" t="s">
        <v>52</v>
      </c>
      <c r="C67" s="60"/>
      <c r="D67" s="33">
        <v>0</v>
      </c>
      <c r="E67" s="33">
        <v>0</v>
      </c>
      <c r="F67" s="33">
        <v>0</v>
      </c>
      <c r="G67" s="33">
        <v>2</v>
      </c>
      <c r="H67" s="33">
        <v>4</v>
      </c>
      <c r="I67" s="135"/>
      <c r="J67" s="135"/>
      <c r="K67" s="135"/>
      <c r="L67" s="333"/>
      <c r="M67" s="7"/>
    </row>
    <row r="68" spans="1:13" s="136" customFormat="1">
      <c r="A68" s="132" t="s">
        <v>525</v>
      </c>
      <c r="B68" s="114" t="s">
        <v>52</v>
      </c>
      <c r="C68" s="60"/>
      <c r="D68" s="33">
        <v>0</v>
      </c>
      <c r="E68" s="33">
        <v>0</v>
      </c>
      <c r="F68" s="33">
        <v>0</v>
      </c>
      <c r="G68" s="33">
        <v>2</v>
      </c>
      <c r="H68" s="33">
        <v>2</v>
      </c>
      <c r="I68" s="135"/>
      <c r="J68" s="135"/>
      <c r="K68" s="135"/>
      <c r="L68" s="333"/>
      <c r="M68" s="7"/>
    </row>
    <row r="69" spans="1:13" s="136" customFormat="1">
      <c r="A69" s="98" t="s">
        <v>527</v>
      </c>
      <c r="B69" s="114" t="s">
        <v>52</v>
      </c>
      <c r="C69" s="60"/>
      <c r="D69" s="33">
        <v>0</v>
      </c>
      <c r="E69" s="33">
        <v>0</v>
      </c>
      <c r="F69" s="33">
        <v>0</v>
      </c>
      <c r="G69" s="33">
        <v>1</v>
      </c>
      <c r="H69" s="33">
        <v>1</v>
      </c>
      <c r="I69" s="135"/>
      <c r="J69" s="135"/>
      <c r="K69" s="135"/>
      <c r="L69" s="333"/>
      <c r="M69" s="7"/>
    </row>
    <row r="70" spans="1:13" s="136" customFormat="1">
      <c r="A70" s="98" t="s">
        <v>392</v>
      </c>
      <c r="B70" s="114" t="s">
        <v>52</v>
      </c>
      <c r="C70" s="60"/>
      <c r="D70" s="33">
        <v>0</v>
      </c>
      <c r="E70" s="33">
        <v>0</v>
      </c>
      <c r="F70" s="33">
        <v>0</v>
      </c>
      <c r="G70" s="33">
        <v>0</v>
      </c>
      <c r="H70" s="33">
        <v>1</v>
      </c>
      <c r="I70" s="135"/>
      <c r="J70" s="135"/>
      <c r="K70" s="135"/>
      <c r="L70" s="333"/>
      <c r="M70" s="7"/>
    </row>
    <row r="71" spans="1:13" s="136" customFormat="1">
      <c r="A71" s="39" t="s">
        <v>531</v>
      </c>
      <c r="B71" s="114" t="s">
        <v>52</v>
      </c>
      <c r="C71" s="44"/>
      <c r="D71" s="33">
        <v>0</v>
      </c>
      <c r="E71" s="33">
        <v>0</v>
      </c>
      <c r="F71" s="33">
        <v>0</v>
      </c>
      <c r="G71" s="33">
        <v>1</v>
      </c>
      <c r="H71" s="33">
        <v>0</v>
      </c>
      <c r="I71" s="485"/>
      <c r="J71" s="485"/>
      <c r="K71" s="485"/>
      <c r="L71" s="333" t="s">
        <v>369</v>
      </c>
      <c r="M71" s="7"/>
    </row>
    <row r="72" spans="1:13">
      <c r="A72" s="65" t="s">
        <v>364</v>
      </c>
      <c r="B72" s="114" t="s">
        <v>52</v>
      </c>
      <c r="C72" s="33">
        <v>0</v>
      </c>
      <c r="D72" s="33">
        <v>0</v>
      </c>
      <c r="E72" s="33">
        <v>0</v>
      </c>
      <c r="F72" s="33">
        <v>0</v>
      </c>
      <c r="G72" s="33">
        <v>0</v>
      </c>
      <c r="H72" s="33">
        <v>0</v>
      </c>
      <c r="I72" s="115" t="s">
        <v>8</v>
      </c>
      <c r="J72" s="115" t="s">
        <v>8</v>
      </c>
      <c r="K72" s="115" t="s">
        <v>8</v>
      </c>
      <c r="L72" s="329" t="s">
        <v>53</v>
      </c>
    </row>
    <row r="73" spans="1:13">
      <c r="A73" s="65" t="s">
        <v>362</v>
      </c>
      <c r="B73" s="114" t="s">
        <v>52</v>
      </c>
      <c r="C73" s="33">
        <v>0</v>
      </c>
      <c r="D73" s="33">
        <v>0</v>
      </c>
      <c r="E73" s="33">
        <v>0</v>
      </c>
      <c r="F73" s="33">
        <v>0</v>
      </c>
      <c r="G73" s="33">
        <v>0</v>
      </c>
      <c r="H73" s="33">
        <v>0</v>
      </c>
      <c r="I73" s="115" t="s">
        <v>8</v>
      </c>
      <c r="J73" s="115" t="s">
        <v>8</v>
      </c>
      <c r="K73" s="115" t="s">
        <v>8</v>
      </c>
      <c r="L73" s="329"/>
    </row>
    <row r="74" spans="1:13">
      <c r="A74" s="65" t="s">
        <v>54</v>
      </c>
      <c r="B74" s="114" t="s">
        <v>52</v>
      </c>
      <c r="C74" s="33">
        <v>0</v>
      </c>
      <c r="D74" s="33">
        <v>0</v>
      </c>
      <c r="E74" s="33">
        <v>0</v>
      </c>
      <c r="F74" s="33">
        <v>0</v>
      </c>
      <c r="G74" s="33">
        <v>0</v>
      </c>
      <c r="H74" s="33">
        <v>0</v>
      </c>
      <c r="I74" s="115" t="s">
        <v>8</v>
      </c>
      <c r="J74" s="115" t="s">
        <v>8</v>
      </c>
      <c r="K74" s="115" t="s">
        <v>8</v>
      </c>
      <c r="L74" s="329"/>
    </row>
    <row r="75" spans="1:13">
      <c r="A75" s="65" t="s">
        <v>55</v>
      </c>
      <c r="B75" s="114" t="s">
        <v>52</v>
      </c>
      <c r="C75" s="33">
        <v>0</v>
      </c>
      <c r="D75" s="33">
        <v>0</v>
      </c>
      <c r="E75" s="33">
        <v>0</v>
      </c>
      <c r="F75" s="33">
        <v>0</v>
      </c>
      <c r="G75" s="33">
        <v>0</v>
      </c>
      <c r="H75" s="33">
        <v>0</v>
      </c>
      <c r="I75" s="115" t="s">
        <v>8</v>
      </c>
      <c r="J75" s="115" t="s">
        <v>8</v>
      </c>
      <c r="K75" s="115" t="s">
        <v>8</v>
      </c>
      <c r="L75" s="329"/>
    </row>
    <row r="76" spans="1:13">
      <c r="A76" s="65" t="s">
        <v>56</v>
      </c>
      <c r="B76" s="114" t="s">
        <v>52</v>
      </c>
      <c r="C76" s="33">
        <v>0</v>
      </c>
      <c r="D76" s="33">
        <v>0</v>
      </c>
      <c r="E76" s="33">
        <v>0</v>
      </c>
      <c r="F76" s="33">
        <v>0</v>
      </c>
      <c r="G76" s="33">
        <v>0</v>
      </c>
      <c r="H76" s="33">
        <v>0</v>
      </c>
      <c r="I76" s="115" t="s">
        <v>8</v>
      </c>
      <c r="J76" s="115" t="s">
        <v>8</v>
      </c>
      <c r="K76" s="115" t="s">
        <v>8</v>
      </c>
      <c r="L76" s="329" t="s">
        <v>57</v>
      </c>
    </row>
    <row r="77" spans="1:13">
      <c r="A77" s="65" t="s">
        <v>58</v>
      </c>
      <c r="B77" s="114" t="s">
        <v>52</v>
      </c>
      <c r="C77" s="33">
        <v>0</v>
      </c>
      <c r="D77" s="33">
        <v>0</v>
      </c>
      <c r="E77" s="33">
        <v>0</v>
      </c>
      <c r="F77" s="33">
        <v>0</v>
      </c>
      <c r="G77" s="33">
        <v>0</v>
      </c>
      <c r="H77" s="33">
        <v>0</v>
      </c>
      <c r="I77" s="115" t="s">
        <v>8</v>
      </c>
      <c r="J77" s="115" t="s">
        <v>8</v>
      </c>
      <c r="K77" s="115" t="s">
        <v>8</v>
      </c>
      <c r="L77" s="329"/>
    </row>
    <row r="78" spans="1:13">
      <c r="A78" s="65" t="s">
        <v>59</v>
      </c>
      <c r="B78" s="114" t="s">
        <v>52</v>
      </c>
      <c r="C78" s="33">
        <v>0</v>
      </c>
      <c r="D78" s="33">
        <v>0</v>
      </c>
      <c r="E78" s="33">
        <v>0</v>
      </c>
      <c r="F78" s="33">
        <v>0</v>
      </c>
      <c r="G78" s="33">
        <v>0</v>
      </c>
      <c r="H78" s="33">
        <v>0</v>
      </c>
      <c r="I78" s="115" t="s">
        <v>8</v>
      </c>
      <c r="J78" s="115" t="s">
        <v>8</v>
      </c>
      <c r="K78" s="115" t="s">
        <v>8</v>
      </c>
      <c r="L78" s="329"/>
    </row>
    <row r="79" spans="1:13">
      <c r="A79" s="65" t="s">
        <v>60</v>
      </c>
      <c r="B79" s="114" t="s">
        <v>52</v>
      </c>
      <c r="C79" s="33">
        <v>0</v>
      </c>
      <c r="D79" s="33">
        <v>0</v>
      </c>
      <c r="E79" s="33">
        <v>0</v>
      </c>
      <c r="F79" s="33">
        <v>0</v>
      </c>
      <c r="G79" s="33">
        <v>0</v>
      </c>
      <c r="H79" s="33">
        <v>0</v>
      </c>
      <c r="I79" s="115" t="s">
        <v>8</v>
      </c>
      <c r="J79" s="115" t="s">
        <v>8</v>
      </c>
      <c r="K79" s="115" t="s">
        <v>8</v>
      </c>
      <c r="L79" s="329"/>
    </row>
    <row r="80" spans="1:13">
      <c r="A80" s="65" t="s">
        <v>363</v>
      </c>
      <c r="B80" s="114" t="s">
        <v>52</v>
      </c>
      <c r="C80" s="33">
        <v>0</v>
      </c>
      <c r="D80" s="33">
        <v>0</v>
      </c>
      <c r="E80" s="33">
        <v>0</v>
      </c>
      <c r="F80" s="33">
        <v>0</v>
      </c>
      <c r="G80" s="33">
        <v>0</v>
      </c>
      <c r="H80" s="33">
        <v>0</v>
      </c>
      <c r="I80" s="115" t="s">
        <v>8</v>
      </c>
      <c r="J80" s="115" t="s">
        <v>8</v>
      </c>
      <c r="K80" s="115" t="s">
        <v>8</v>
      </c>
      <c r="L80" s="329"/>
    </row>
    <row r="81" spans="1:13">
      <c r="A81" s="65" t="s">
        <v>368</v>
      </c>
      <c r="B81" s="114" t="s">
        <v>52</v>
      </c>
      <c r="C81" s="33">
        <v>0</v>
      </c>
      <c r="D81" s="33">
        <v>0</v>
      </c>
      <c r="E81" s="33">
        <v>0</v>
      </c>
      <c r="F81" s="33">
        <v>0</v>
      </c>
      <c r="G81" s="33">
        <v>1</v>
      </c>
      <c r="H81" s="33">
        <v>0</v>
      </c>
      <c r="I81" s="115" t="s">
        <v>8</v>
      </c>
      <c r="J81" s="115" t="s">
        <v>8</v>
      </c>
      <c r="K81" s="115" t="s">
        <v>8</v>
      </c>
      <c r="L81" s="334" t="s">
        <v>367</v>
      </c>
    </row>
    <row r="82" spans="1:13">
      <c r="A82" s="416" t="s">
        <v>61</v>
      </c>
      <c r="B82" s="114"/>
      <c r="C82" s="408"/>
      <c r="D82" s="408"/>
      <c r="E82" s="408"/>
      <c r="F82" s="408"/>
      <c r="G82" s="408"/>
      <c r="H82" s="408"/>
      <c r="I82" s="115"/>
      <c r="J82" s="115"/>
      <c r="K82" s="115"/>
      <c r="L82" s="409"/>
    </row>
    <row r="83" spans="1:13" ht="30">
      <c r="A83" s="142" t="s">
        <v>62</v>
      </c>
      <c r="B83" s="114" t="s">
        <v>7</v>
      </c>
      <c r="C83" s="119">
        <v>0</v>
      </c>
      <c r="D83" s="119">
        <v>0</v>
      </c>
      <c r="E83" s="119">
        <v>0</v>
      </c>
      <c r="F83" s="119">
        <v>0</v>
      </c>
      <c r="G83" s="119">
        <v>0</v>
      </c>
      <c r="H83" s="119">
        <v>0</v>
      </c>
      <c r="I83" s="121" t="s">
        <v>8</v>
      </c>
      <c r="J83" s="121" t="s">
        <v>8</v>
      </c>
      <c r="K83" s="121" t="s">
        <v>8</v>
      </c>
      <c r="L83" s="330" t="s">
        <v>57</v>
      </c>
    </row>
    <row r="84" spans="1:13" s="300" customFormat="1" ht="12">
      <c r="A84" s="310" t="s">
        <v>15</v>
      </c>
      <c r="B84" s="312"/>
      <c r="L84" s="332"/>
      <c r="M84" s="307"/>
    </row>
    <row r="85" spans="1:13" s="300" customFormat="1" ht="13.5">
      <c r="A85" s="446" t="s">
        <v>474</v>
      </c>
      <c r="B85" s="312"/>
      <c r="L85" s="332"/>
      <c r="M85" s="307"/>
    </row>
    <row r="86" spans="1:13">
      <c r="L86" s="331"/>
    </row>
    <row r="87" spans="1:13">
      <c r="A87" s="122" t="s">
        <v>63</v>
      </c>
      <c r="B87" s="112"/>
      <c r="C87" s="113"/>
      <c r="D87" s="113"/>
      <c r="E87" s="113"/>
      <c r="F87" s="113"/>
      <c r="G87" s="113"/>
      <c r="H87" s="113"/>
      <c r="I87" s="113"/>
      <c r="J87" s="113"/>
      <c r="K87" s="113"/>
      <c r="L87" s="328"/>
    </row>
    <row r="88" spans="1:13">
      <c r="A88" s="144" t="s">
        <v>64</v>
      </c>
      <c r="B88" s="124" t="s">
        <v>65</v>
      </c>
      <c r="C88" s="34">
        <v>94</v>
      </c>
      <c r="D88" s="34">
        <v>92</v>
      </c>
      <c r="E88" s="34">
        <v>92</v>
      </c>
      <c r="F88" s="34">
        <v>95</v>
      </c>
      <c r="G88" s="34">
        <v>95.7</v>
      </c>
      <c r="H88" s="34">
        <v>97.7</v>
      </c>
      <c r="I88" s="35">
        <v>94</v>
      </c>
      <c r="J88" s="35">
        <v>95</v>
      </c>
      <c r="K88" s="35" t="s">
        <v>377</v>
      </c>
      <c r="L88" s="335"/>
      <c r="M88" s="45"/>
    </row>
    <row r="89" spans="1:13" ht="17">
      <c r="A89" s="361" t="s">
        <v>430</v>
      </c>
      <c r="B89" s="124" t="s">
        <v>66</v>
      </c>
      <c r="C89" s="34">
        <v>93</v>
      </c>
      <c r="D89" s="34">
        <v>94</v>
      </c>
      <c r="E89" s="34">
        <v>90</v>
      </c>
      <c r="F89" s="34">
        <v>100</v>
      </c>
      <c r="G89" s="34">
        <v>100</v>
      </c>
      <c r="H89" s="34">
        <v>100</v>
      </c>
      <c r="I89" s="115" t="s">
        <v>8</v>
      </c>
      <c r="J89" s="115" t="s">
        <v>8</v>
      </c>
      <c r="K89" s="115" t="s">
        <v>8</v>
      </c>
      <c r="L89" s="329"/>
      <c r="M89" s="45"/>
    </row>
    <row r="90" spans="1:13" s="300" customFormat="1" ht="12">
      <c r="A90" s="447" t="s">
        <v>15</v>
      </c>
      <c r="B90" s="312"/>
      <c r="L90" s="332"/>
      <c r="M90" s="307"/>
    </row>
    <row r="91" spans="1:13" s="300" customFormat="1" ht="13.5">
      <c r="A91" s="449" t="s">
        <v>467</v>
      </c>
      <c r="B91" s="312"/>
      <c r="L91" s="332"/>
      <c r="M91" s="307"/>
    </row>
    <row r="92" spans="1:13">
      <c r="L92" s="331"/>
    </row>
    <row r="93" spans="1:13">
      <c r="A93" s="122" t="s">
        <v>67</v>
      </c>
      <c r="B93" s="112"/>
      <c r="C93" s="113"/>
      <c r="D93" s="113"/>
      <c r="E93" s="113"/>
      <c r="F93" s="113"/>
      <c r="G93" s="113"/>
      <c r="H93" s="113"/>
      <c r="I93" s="113"/>
      <c r="J93" s="113"/>
      <c r="K93" s="113"/>
      <c r="L93" s="328"/>
    </row>
    <row r="94" spans="1:13">
      <c r="A94" s="418" t="s">
        <v>68</v>
      </c>
      <c r="B94" s="124"/>
      <c r="C94" s="408"/>
      <c r="D94" s="408"/>
      <c r="E94" s="408"/>
      <c r="F94" s="408"/>
      <c r="G94" s="408"/>
      <c r="H94" s="408"/>
      <c r="I94" s="143"/>
      <c r="J94" s="143"/>
      <c r="K94" s="143"/>
      <c r="L94" s="415" t="s">
        <v>580</v>
      </c>
    </row>
    <row r="95" spans="1:13">
      <c r="A95" s="141" t="s">
        <v>510</v>
      </c>
      <c r="B95" s="124" t="s">
        <v>533</v>
      </c>
      <c r="C95" s="145" t="s">
        <v>18</v>
      </c>
      <c r="D95" s="145" t="s">
        <v>18</v>
      </c>
      <c r="E95" s="33">
        <v>1278</v>
      </c>
      <c r="F95" s="33">
        <v>1297</v>
      </c>
      <c r="G95" s="119">
        <v>1114</v>
      </c>
      <c r="H95" s="33">
        <v>1084</v>
      </c>
      <c r="I95" s="115" t="s">
        <v>8</v>
      </c>
      <c r="J95" s="115" t="s">
        <v>8</v>
      </c>
      <c r="K95" s="115" t="s">
        <v>8</v>
      </c>
      <c r="L95" s="335"/>
      <c r="M95" s="191"/>
    </row>
    <row r="96" spans="1:13">
      <c r="A96" s="141" t="s">
        <v>509</v>
      </c>
      <c r="B96" s="124" t="s">
        <v>533</v>
      </c>
      <c r="C96" s="145" t="s">
        <v>18</v>
      </c>
      <c r="D96" s="145" t="s">
        <v>18</v>
      </c>
      <c r="E96" s="33">
        <v>24</v>
      </c>
      <c r="F96" s="33">
        <v>25</v>
      </c>
      <c r="G96" s="33">
        <v>28</v>
      </c>
      <c r="H96" s="33">
        <v>24</v>
      </c>
      <c r="I96" s="115" t="s">
        <v>8</v>
      </c>
      <c r="J96" s="115" t="s">
        <v>8</v>
      </c>
      <c r="K96" s="115" t="s">
        <v>8</v>
      </c>
      <c r="L96" s="335"/>
      <c r="M96" s="191"/>
    </row>
    <row r="97" spans="1:13">
      <c r="A97" s="141" t="s">
        <v>378</v>
      </c>
      <c r="B97" s="124" t="s">
        <v>533</v>
      </c>
      <c r="C97" s="145" t="s">
        <v>18</v>
      </c>
      <c r="D97" s="145" t="s">
        <v>18</v>
      </c>
      <c r="E97" s="33">
        <v>0</v>
      </c>
      <c r="F97" s="33">
        <v>2</v>
      </c>
      <c r="G97" s="33">
        <v>2</v>
      </c>
      <c r="H97" s="33">
        <v>0</v>
      </c>
      <c r="I97" s="115" t="s">
        <v>8</v>
      </c>
      <c r="J97" s="115" t="s">
        <v>8</v>
      </c>
      <c r="K97" s="115" t="s">
        <v>8</v>
      </c>
      <c r="L97" s="335"/>
      <c r="M97" s="191"/>
    </row>
    <row r="98" spans="1:13">
      <c r="A98" s="418" t="s">
        <v>77</v>
      </c>
      <c r="B98" s="124"/>
      <c r="C98" s="413"/>
      <c r="D98" s="408"/>
      <c r="E98" s="408"/>
      <c r="F98" s="408"/>
      <c r="G98" s="408"/>
      <c r="H98" s="408"/>
      <c r="I98" s="115"/>
      <c r="J98" s="115"/>
      <c r="K98" s="115"/>
      <c r="L98" s="415"/>
    </row>
    <row r="99" spans="1:13" ht="16.5" customHeight="1">
      <c r="A99" s="461" t="s">
        <v>530</v>
      </c>
      <c r="B99" s="462" t="s">
        <v>529</v>
      </c>
      <c r="C99" s="147"/>
      <c r="D99" s="147" t="s">
        <v>18</v>
      </c>
      <c r="E99" s="119">
        <v>79</v>
      </c>
      <c r="F99" s="119">
        <v>100</v>
      </c>
      <c r="G99" s="119">
        <v>100</v>
      </c>
      <c r="H99" s="119">
        <v>100</v>
      </c>
      <c r="I99" s="115"/>
      <c r="J99" s="115"/>
      <c r="K99" s="115"/>
      <c r="L99" s="335"/>
      <c r="M99" s="191"/>
    </row>
    <row r="100" spans="1:13" hidden="1">
      <c r="A100" s="432" t="s">
        <v>379</v>
      </c>
      <c r="B100" s="433"/>
      <c r="C100" s="434"/>
      <c r="D100" s="434"/>
      <c r="E100" s="434"/>
      <c r="F100" s="434"/>
      <c r="G100" s="434"/>
      <c r="H100" s="434"/>
      <c r="I100" s="143"/>
      <c r="J100" s="143"/>
      <c r="K100" s="143"/>
      <c r="L100" s="335"/>
    </row>
    <row r="101" spans="1:13" ht="30" hidden="1">
      <c r="A101" s="435" t="s">
        <v>431</v>
      </c>
      <c r="B101" s="433" t="s">
        <v>11</v>
      </c>
      <c r="C101" s="436"/>
      <c r="D101" s="436" t="s">
        <v>18</v>
      </c>
      <c r="E101" s="437" t="s">
        <v>18</v>
      </c>
      <c r="F101" s="437">
        <v>60</v>
      </c>
      <c r="G101" s="437">
        <v>50</v>
      </c>
      <c r="H101" s="434" t="s">
        <v>10</v>
      </c>
      <c r="I101" s="115"/>
      <c r="J101" s="115"/>
      <c r="K101" s="115"/>
      <c r="L101" s="335"/>
    </row>
    <row r="102" spans="1:13">
      <c r="A102" s="418" t="s">
        <v>380</v>
      </c>
      <c r="B102" s="124"/>
      <c r="C102" s="413"/>
      <c r="D102" s="413"/>
      <c r="E102" s="419"/>
      <c r="F102" s="419"/>
      <c r="G102" s="419"/>
      <c r="H102" s="408"/>
      <c r="I102" s="115"/>
      <c r="J102" s="115"/>
      <c r="K102" s="115"/>
      <c r="L102" s="415"/>
    </row>
    <row r="103" spans="1:13">
      <c r="A103" s="397" t="s">
        <v>514</v>
      </c>
      <c r="B103" s="124" t="s">
        <v>533</v>
      </c>
      <c r="C103" s="33"/>
      <c r="D103" s="33" t="s">
        <v>18</v>
      </c>
      <c r="E103" s="33">
        <v>24</v>
      </c>
      <c r="F103" s="33">
        <v>25</v>
      </c>
      <c r="G103" s="88">
        <v>28</v>
      </c>
      <c r="H103" s="33">
        <v>24</v>
      </c>
      <c r="I103" s="143"/>
      <c r="J103" s="143"/>
      <c r="K103" s="143"/>
      <c r="L103" s="335"/>
      <c r="M103" s="191"/>
    </row>
    <row r="104" spans="1:13">
      <c r="A104" s="397" t="s">
        <v>515</v>
      </c>
      <c r="B104" s="124" t="s">
        <v>533</v>
      </c>
      <c r="C104" s="145"/>
      <c r="D104" s="145" t="s">
        <v>18</v>
      </c>
      <c r="E104" s="33">
        <v>0</v>
      </c>
      <c r="F104" s="33">
        <v>2</v>
      </c>
      <c r="G104" s="88">
        <v>2</v>
      </c>
      <c r="H104" s="33">
        <v>0</v>
      </c>
      <c r="I104" s="115"/>
      <c r="J104" s="115"/>
      <c r="K104" s="115"/>
      <c r="L104" s="335"/>
      <c r="M104" s="191"/>
    </row>
    <row r="105" spans="1:13">
      <c r="A105" s="418" t="s">
        <v>381</v>
      </c>
      <c r="B105" s="124"/>
      <c r="C105" s="413"/>
      <c r="D105" s="413"/>
      <c r="E105" s="419"/>
      <c r="F105" s="419"/>
      <c r="G105" s="419"/>
      <c r="H105" s="408"/>
      <c r="I105" s="115"/>
      <c r="J105" s="115"/>
      <c r="K105" s="115"/>
      <c r="L105" s="415"/>
    </row>
    <row r="106" spans="1:13">
      <c r="A106" s="38" t="s">
        <v>511</v>
      </c>
      <c r="B106" s="124" t="s">
        <v>533</v>
      </c>
      <c r="C106" s="33"/>
      <c r="D106" s="33" t="s">
        <v>18</v>
      </c>
      <c r="E106" s="33">
        <v>24</v>
      </c>
      <c r="F106" s="33">
        <v>25</v>
      </c>
      <c r="G106" s="33">
        <v>28</v>
      </c>
      <c r="H106" s="33">
        <v>24</v>
      </c>
      <c r="I106" s="143"/>
      <c r="J106" s="143"/>
      <c r="K106" s="143"/>
      <c r="L106" s="335"/>
      <c r="M106" s="191"/>
    </row>
    <row r="107" spans="1:13" ht="17" hidden="1">
      <c r="A107" s="438" t="s">
        <v>432</v>
      </c>
      <c r="B107" s="124" t="s">
        <v>533</v>
      </c>
      <c r="C107" s="436"/>
      <c r="D107" s="436" t="s">
        <v>18</v>
      </c>
      <c r="E107" s="439">
        <v>3</v>
      </c>
      <c r="F107" s="437">
        <v>15</v>
      </c>
      <c r="G107" s="440">
        <v>22</v>
      </c>
      <c r="H107" s="434">
        <v>24</v>
      </c>
      <c r="I107" s="115"/>
      <c r="J107" s="115"/>
      <c r="K107" s="115"/>
      <c r="L107" s="335"/>
      <c r="M107" s="191"/>
    </row>
    <row r="108" spans="1:13" hidden="1">
      <c r="A108" s="438"/>
      <c r="B108" s="124" t="s">
        <v>533</v>
      </c>
      <c r="C108" s="436"/>
      <c r="D108" s="436" t="s">
        <v>18</v>
      </c>
      <c r="E108" s="439">
        <v>0.23474178403755869</v>
      </c>
      <c r="F108" s="437">
        <v>1.1565150346954509</v>
      </c>
      <c r="G108" s="440">
        <v>1.9748653500897666</v>
      </c>
      <c r="H108" s="434">
        <v>2.2119815668202767</v>
      </c>
      <c r="I108" s="115"/>
      <c r="J108" s="115"/>
      <c r="K108" s="115"/>
      <c r="L108" s="335"/>
      <c r="M108" s="191"/>
    </row>
    <row r="109" spans="1:13" hidden="1">
      <c r="A109" s="441"/>
      <c r="B109" s="124" t="s">
        <v>533</v>
      </c>
      <c r="C109" s="436"/>
      <c r="D109" s="436" t="s">
        <v>18</v>
      </c>
      <c r="E109" s="439">
        <v>21</v>
      </c>
      <c r="F109" s="437">
        <v>10</v>
      </c>
      <c r="G109" s="440">
        <v>6</v>
      </c>
      <c r="H109" s="434">
        <v>0</v>
      </c>
      <c r="I109" s="115"/>
      <c r="J109" s="115"/>
      <c r="K109" s="115"/>
      <c r="L109" s="335"/>
      <c r="M109" s="191"/>
    </row>
    <row r="110" spans="1:13" hidden="1">
      <c r="A110" s="441"/>
      <c r="B110" s="124" t="s">
        <v>533</v>
      </c>
      <c r="C110" s="436"/>
      <c r="D110" s="436" t="s">
        <v>18</v>
      </c>
      <c r="E110" s="439">
        <v>1.643192488262911</v>
      </c>
      <c r="F110" s="437">
        <v>0.77101002313030076</v>
      </c>
      <c r="G110" s="440">
        <v>0.53859964093357271</v>
      </c>
      <c r="H110" s="434">
        <v>0</v>
      </c>
      <c r="I110" s="115"/>
      <c r="J110" s="115"/>
      <c r="K110" s="115"/>
      <c r="L110" s="335"/>
      <c r="M110" s="191"/>
    </row>
    <row r="111" spans="1:13">
      <c r="A111" s="38" t="s">
        <v>512</v>
      </c>
      <c r="B111" s="124" t="s">
        <v>533</v>
      </c>
      <c r="C111" s="33"/>
      <c r="D111" s="33" t="s">
        <v>18</v>
      </c>
      <c r="E111" s="33">
        <v>0</v>
      </c>
      <c r="F111" s="33">
        <v>2</v>
      </c>
      <c r="G111" s="33">
        <v>2</v>
      </c>
      <c r="H111" s="33">
        <v>0</v>
      </c>
      <c r="I111" s="143"/>
      <c r="J111" s="143"/>
      <c r="K111" s="143"/>
      <c r="L111" s="335"/>
      <c r="M111" s="191"/>
    </row>
    <row r="112" spans="1:13" ht="17" hidden="1">
      <c r="A112" s="442" t="s">
        <v>433</v>
      </c>
      <c r="B112" s="433" t="s">
        <v>70</v>
      </c>
      <c r="C112" s="434"/>
      <c r="D112" s="434" t="s">
        <v>18</v>
      </c>
      <c r="E112" s="434">
        <v>0</v>
      </c>
      <c r="F112" s="434">
        <v>2</v>
      </c>
      <c r="G112" s="434">
        <v>2</v>
      </c>
      <c r="H112" s="434">
        <v>0</v>
      </c>
      <c r="I112" s="143"/>
      <c r="J112" s="143"/>
      <c r="K112" s="143"/>
      <c r="L112" s="335"/>
    </row>
    <row r="113" spans="1:15" hidden="1">
      <c r="A113" s="444"/>
      <c r="B113" s="433" t="s">
        <v>76</v>
      </c>
      <c r="C113" s="443"/>
      <c r="D113" s="443" t="s">
        <v>18</v>
      </c>
      <c r="E113" s="445">
        <v>0</v>
      </c>
      <c r="F113" s="445">
        <v>0</v>
      </c>
      <c r="G113" s="445">
        <v>0</v>
      </c>
      <c r="H113" s="434">
        <v>0</v>
      </c>
      <c r="I113" s="121"/>
      <c r="J113" s="121"/>
      <c r="K113" s="143"/>
      <c r="L113" s="335"/>
    </row>
    <row r="114" spans="1:15" ht="17">
      <c r="A114" s="418" t="s">
        <v>578</v>
      </c>
      <c r="B114" s="124"/>
      <c r="C114" s="420"/>
      <c r="D114" s="420"/>
      <c r="E114" s="421"/>
      <c r="F114" s="421"/>
      <c r="G114" s="421"/>
      <c r="H114" s="408"/>
      <c r="I114" s="422"/>
      <c r="J114" s="422"/>
      <c r="K114" s="143"/>
      <c r="L114" s="415"/>
    </row>
    <row r="115" spans="1:15">
      <c r="A115" s="141" t="s">
        <v>523</v>
      </c>
      <c r="B115" s="124" t="s">
        <v>533</v>
      </c>
      <c r="C115" s="147" t="s">
        <v>18</v>
      </c>
      <c r="D115" s="147" t="s">
        <v>18</v>
      </c>
      <c r="E115" s="119" t="s">
        <v>18</v>
      </c>
      <c r="F115" s="119" t="s">
        <v>18</v>
      </c>
      <c r="G115" s="119">
        <v>22</v>
      </c>
      <c r="H115" s="119">
        <v>18</v>
      </c>
      <c r="I115" s="121"/>
      <c r="J115" s="121"/>
      <c r="K115" s="143"/>
      <c r="L115" s="335"/>
      <c r="M115" s="191"/>
    </row>
    <row r="116" spans="1:15">
      <c r="A116" s="141" t="s">
        <v>513</v>
      </c>
      <c r="B116" s="124" t="s">
        <v>533</v>
      </c>
      <c r="C116" s="147"/>
      <c r="D116" s="147" t="s">
        <v>18</v>
      </c>
      <c r="E116" s="149" t="s">
        <v>18</v>
      </c>
      <c r="F116" s="148" t="s">
        <v>18</v>
      </c>
      <c r="G116" s="287">
        <v>2</v>
      </c>
      <c r="H116" s="33">
        <v>0</v>
      </c>
      <c r="I116" s="36"/>
      <c r="J116" s="36"/>
      <c r="K116" s="143"/>
      <c r="L116" s="335"/>
      <c r="M116" s="191"/>
    </row>
    <row r="117" spans="1:15" ht="17">
      <c r="A117" s="418" t="s">
        <v>579</v>
      </c>
      <c r="B117" s="124"/>
      <c r="C117" s="413"/>
      <c r="D117" s="413"/>
      <c r="E117" s="408"/>
      <c r="F117" s="408"/>
      <c r="G117" s="408"/>
      <c r="H117" s="408"/>
      <c r="I117" s="115"/>
      <c r="J117" s="115"/>
      <c r="K117" s="143"/>
      <c r="L117" s="415"/>
    </row>
    <row r="118" spans="1:15">
      <c r="A118" s="522" t="s">
        <v>382</v>
      </c>
      <c r="B118" s="124" t="s">
        <v>533</v>
      </c>
      <c r="C118" s="443"/>
      <c r="D118" s="147" t="s">
        <v>18</v>
      </c>
      <c r="E118" s="147" t="s">
        <v>18</v>
      </c>
      <c r="F118" s="125" t="s">
        <v>18</v>
      </c>
      <c r="G118" s="119">
        <v>24</v>
      </c>
      <c r="H118" s="119">
        <v>18</v>
      </c>
      <c r="I118" s="150"/>
      <c r="J118" s="115"/>
      <c r="K118" s="143"/>
      <c r="L118" s="330"/>
      <c r="M118" s="191"/>
    </row>
    <row r="119" spans="1:15">
      <c r="A119" s="523"/>
      <c r="B119" s="124" t="s">
        <v>524</v>
      </c>
      <c r="C119" s="443"/>
      <c r="D119" s="147" t="s">
        <v>18</v>
      </c>
      <c r="E119" s="149" t="s">
        <v>18</v>
      </c>
      <c r="F119" s="149" t="s">
        <v>18</v>
      </c>
      <c r="G119" s="149">
        <v>100</v>
      </c>
      <c r="H119" s="149">
        <v>100</v>
      </c>
      <c r="I119" s="115"/>
      <c r="J119" s="115"/>
      <c r="K119" s="143"/>
      <c r="L119" s="335"/>
      <c r="M119" s="191"/>
    </row>
    <row r="120" spans="1:15" s="46" customFormat="1">
      <c r="A120" s="522" t="s">
        <v>383</v>
      </c>
      <c r="B120" s="124" t="s">
        <v>533</v>
      </c>
      <c r="C120" s="443"/>
      <c r="D120" s="147" t="s">
        <v>18</v>
      </c>
      <c r="E120" s="149" t="s">
        <v>18</v>
      </c>
      <c r="F120" s="149" t="s">
        <v>18</v>
      </c>
      <c r="G120" s="149">
        <v>11</v>
      </c>
      <c r="H120" s="119">
        <v>2</v>
      </c>
      <c r="I120" s="115"/>
      <c r="J120" s="115"/>
      <c r="K120" s="143"/>
      <c r="L120" s="335"/>
      <c r="M120" s="191"/>
      <c r="N120" s="181"/>
      <c r="O120" s="181"/>
    </row>
    <row r="121" spans="1:15" s="46" customFormat="1">
      <c r="A121" s="523"/>
      <c r="B121" s="124" t="s">
        <v>524</v>
      </c>
      <c r="C121" s="443"/>
      <c r="D121" s="147" t="s">
        <v>18</v>
      </c>
      <c r="E121" s="148" t="s">
        <v>18</v>
      </c>
      <c r="F121" s="148" t="s">
        <v>18</v>
      </c>
      <c r="G121" s="486">
        <f>G120/G118*100</f>
        <v>45.833333333333329</v>
      </c>
      <c r="H121" s="486">
        <f>H120/H118*100</f>
        <v>11.111111111111111</v>
      </c>
      <c r="I121" s="115"/>
      <c r="J121" s="115"/>
      <c r="K121" s="143"/>
      <c r="L121" s="335"/>
      <c r="M121" s="191"/>
      <c r="N121" s="181"/>
      <c r="O121" s="181"/>
    </row>
    <row r="122" spans="1:15" s="46" customFormat="1">
      <c r="A122" s="522" t="s">
        <v>384</v>
      </c>
      <c r="B122" s="124" t="s">
        <v>533</v>
      </c>
      <c r="C122" s="443"/>
      <c r="D122" s="147" t="s">
        <v>18</v>
      </c>
      <c r="E122" s="149" t="s">
        <v>18</v>
      </c>
      <c r="F122" s="149" t="s">
        <v>18</v>
      </c>
      <c r="G122" s="149">
        <v>11</v>
      </c>
      <c r="H122" s="119">
        <v>2</v>
      </c>
      <c r="I122" s="115"/>
      <c r="J122" s="115"/>
      <c r="K122" s="143"/>
      <c r="L122" s="335"/>
      <c r="M122" s="191"/>
      <c r="N122" s="181"/>
      <c r="O122" s="181"/>
    </row>
    <row r="123" spans="1:15" s="46" customFormat="1">
      <c r="A123" s="523"/>
      <c r="B123" s="124" t="s">
        <v>524</v>
      </c>
      <c r="C123" s="443"/>
      <c r="D123" s="147" t="s">
        <v>18</v>
      </c>
      <c r="E123" s="149" t="s">
        <v>18</v>
      </c>
      <c r="F123" s="149" t="s">
        <v>18</v>
      </c>
      <c r="G123" s="119">
        <f>G122/G120*100</f>
        <v>100</v>
      </c>
      <c r="H123" s="119">
        <f>H122/H120*100</f>
        <v>100</v>
      </c>
      <c r="I123" s="115"/>
      <c r="J123" s="115"/>
      <c r="K123" s="143"/>
      <c r="L123" s="335"/>
      <c r="M123" s="191"/>
      <c r="N123" s="181"/>
      <c r="O123" s="181"/>
    </row>
    <row r="124" spans="1:15" s="46" customFormat="1">
      <c r="A124" s="522" t="s">
        <v>437</v>
      </c>
      <c r="B124" s="124" t="s">
        <v>533</v>
      </c>
      <c r="C124" s="443"/>
      <c r="D124" s="147" t="s">
        <v>18</v>
      </c>
      <c r="E124" s="149" t="s">
        <v>18</v>
      </c>
      <c r="F124" s="149" t="s">
        <v>18</v>
      </c>
      <c r="G124" s="149">
        <v>11</v>
      </c>
      <c r="H124" s="119">
        <v>2</v>
      </c>
      <c r="I124" s="115"/>
      <c r="J124" s="115"/>
      <c r="K124" s="143"/>
      <c r="L124" s="335"/>
      <c r="M124" s="191"/>
      <c r="N124" s="181"/>
      <c r="O124" s="181"/>
    </row>
    <row r="125" spans="1:15" s="46" customFormat="1">
      <c r="A125" s="523"/>
      <c r="B125" s="124" t="s">
        <v>524</v>
      </c>
      <c r="C125" s="443"/>
      <c r="D125" s="147" t="s">
        <v>18</v>
      </c>
      <c r="E125" s="149" t="s">
        <v>18</v>
      </c>
      <c r="F125" s="149" t="s">
        <v>18</v>
      </c>
      <c r="G125" s="149">
        <f>G124/G122*100</f>
        <v>100</v>
      </c>
      <c r="H125" s="149">
        <f>H124/H122*100</f>
        <v>100</v>
      </c>
      <c r="I125" s="70"/>
      <c r="J125" s="115"/>
      <c r="K125" s="143"/>
      <c r="L125" s="336"/>
      <c r="M125" s="191"/>
      <c r="N125" s="181"/>
      <c r="O125" s="181"/>
    </row>
    <row r="126" spans="1:15" s="46" customFormat="1">
      <c r="A126" s="522" t="s">
        <v>385</v>
      </c>
      <c r="B126" s="124" t="s">
        <v>533</v>
      </c>
      <c r="C126" s="443"/>
      <c r="D126" s="147" t="s">
        <v>18</v>
      </c>
      <c r="E126" s="147" t="s">
        <v>18</v>
      </c>
      <c r="F126" s="147" t="s">
        <v>18</v>
      </c>
      <c r="G126" s="149">
        <v>0</v>
      </c>
      <c r="H126" s="119">
        <v>0</v>
      </c>
      <c r="I126" s="70"/>
      <c r="J126" s="115"/>
      <c r="K126" s="143"/>
      <c r="L126" s="336"/>
      <c r="M126" s="191"/>
      <c r="N126" s="181"/>
      <c r="O126" s="181"/>
    </row>
    <row r="127" spans="1:15">
      <c r="A127" s="523"/>
      <c r="B127" s="124" t="s">
        <v>524</v>
      </c>
      <c r="C127" s="443"/>
      <c r="D127" s="147" t="s">
        <v>18</v>
      </c>
      <c r="E127" s="147" t="s">
        <v>18</v>
      </c>
      <c r="F127" s="147" t="s">
        <v>18</v>
      </c>
      <c r="G127" s="149">
        <v>0</v>
      </c>
      <c r="H127" s="119">
        <v>0</v>
      </c>
      <c r="I127" s="70"/>
      <c r="J127" s="115"/>
      <c r="K127" s="143"/>
      <c r="L127" s="336"/>
      <c r="M127" s="191"/>
    </row>
    <row r="128" spans="1:15">
      <c r="A128" s="418" t="s">
        <v>528</v>
      </c>
      <c r="B128" s="124"/>
      <c r="C128" s="443"/>
      <c r="D128" s="420"/>
      <c r="E128" s="420"/>
      <c r="F128" s="420"/>
      <c r="G128" s="468"/>
      <c r="H128" s="408"/>
      <c r="I128" s="115"/>
      <c r="J128" s="115"/>
      <c r="K128" s="143"/>
      <c r="L128" s="415"/>
    </row>
    <row r="129" spans="1:13">
      <c r="A129" s="522" t="s">
        <v>386</v>
      </c>
      <c r="B129" s="124" t="s">
        <v>533</v>
      </c>
      <c r="C129" s="436"/>
      <c r="D129" s="145" t="s">
        <v>18</v>
      </c>
      <c r="E129" s="151" t="s">
        <v>18</v>
      </c>
      <c r="F129" s="151" t="s">
        <v>18</v>
      </c>
      <c r="G129" s="151">
        <v>9</v>
      </c>
      <c r="H129" s="151">
        <v>0</v>
      </c>
      <c r="I129" s="115"/>
      <c r="J129" s="115"/>
      <c r="K129" s="143"/>
      <c r="L129" s="335"/>
    </row>
    <row r="130" spans="1:13">
      <c r="A130" s="523"/>
      <c r="B130" s="124" t="s">
        <v>524</v>
      </c>
      <c r="C130" s="436"/>
      <c r="D130" s="145" t="s">
        <v>18</v>
      </c>
      <c r="E130" s="151" t="s">
        <v>18</v>
      </c>
      <c r="F130" s="151" t="s">
        <v>18</v>
      </c>
      <c r="G130" s="151">
        <f>G129/G118*100</f>
        <v>37.5</v>
      </c>
      <c r="H130" s="151">
        <f>H129/H118*100</f>
        <v>0</v>
      </c>
      <c r="I130" s="115"/>
      <c r="J130" s="115"/>
      <c r="K130" s="143"/>
      <c r="L130" s="335"/>
    </row>
    <row r="131" spans="1:13">
      <c r="A131" s="418" t="s">
        <v>71</v>
      </c>
      <c r="B131" s="124"/>
      <c r="C131" s="413"/>
      <c r="D131" s="413"/>
      <c r="E131" s="414"/>
      <c r="F131" s="414"/>
      <c r="G131" s="414"/>
      <c r="H131" s="414"/>
      <c r="I131" s="115"/>
      <c r="J131" s="115"/>
      <c r="K131" s="143"/>
      <c r="L131" s="415" t="s">
        <v>69</v>
      </c>
    </row>
    <row r="132" spans="1:13">
      <c r="A132" s="141" t="s">
        <v>72</v>
      </c>
      <c r="B132" s="124" t="s">
        <v>73</v>
      </c>
      <c r="C132" s="145" t="s">
        <v>18</v>
      </c>
      <c r="D132" s="145" t="s">
        <v>18</v>
      </c>
      <c r="E132" s="154">
        <v>29075</v>
      </c>
      <c r="F132" s="154">
        <v>32581</v>
      </c>
      <c r="G132" s="154">
        <v>50083.512000000002</v>
      </c>
      <c r="H132" s="33">
        <f>40430478442.15/1000000</f>
        <v>40430.478442150001</v>
      </c>
      <c r="I132" s="115" t="s">
        <v>8</v>
      </c>
      <c r="J132" s="115" t="s">
        <v>8</v>
      </c>
      <c r="K132" s="143"/>
      <c r="L132" s="335"/>
      <c r="M132" s="191"/>
    </row>
    <row r="133" spans="1:13" ht="17">
      <c r="A133" s="141" t="s">
        <v>574</v>
      </c>
      <c r="B133" s="124" t="s">
        <v>75</v>
      </c>
      <c r="C133" s="145" t="s">
        <v>18</v>
      </c>
      <c r="D133" s="145" t="s">
        <v>18</v>
      </c>
      <c r="E133" s="145" t="s">
        <v>18</v>
      </c>
      <c r="F133" s="145" t="s">
        <v>18</v>
      </c>
      <c r="G133" s="145" t="s">
        <v>18</v>
      </c>
      <c r="H133" s="33">
        <v>100</v>
      </c>
      <c r="I133" s="115"/>
      <c r="J133" s="115"/>
      <c r="K133" s="143"/>
      <c r="L133" s="335"/>
      <c r="M133" s="191"/>
    </row>
    <row r="134" spans="1:13">
      <c r="A134" s="141" t="s">
        <v>74</v>
      </c>
      <c r="B134" s="124"/>
      <c r="C134" s="145"/>
      <c r="D134" s="145"/>
      <c r="E134" s="47"/>
      <c r="F134" s="47"/>
      <c r="G134" s="47"/>
      <c r="H134" s="33"/>
      <c r="I134" s="115"/>
      <c r="J134" s="115"/>
      <c r="K134" s="143"/>
      <c r="L134" s="335"/>
    </row>
    <row r="135" spans="1:13">
      <c r="A135" s="130" t="s">
        <v>509</v>
      </c>
      <c r="B135" s="124" t="s">
        <v>75</v>
      </c>
      <c r="C135" s="145" t="s">
        <v>18</v>
      </c>
      <c r="D135" s="145" t="s">
        <v>18</v>
      </c>
      <c r="E135" s="118">
        <v>91.2</v>
      </c>
      <c r="F135" s="118">
        <v>99</v>
      </c>
      <c r="G135" s="118">
        <v>97.18</v>
      </c>
      <c r="H135" s="118">
        <v>98.720439017528278</v>
      </c>
      <c r="I135" s="115" t="s">
        <v>8</v>
      </c>
      <c r="J135" s="115" t="s">
        <v>8</v>
      </c>
      <c r="K135" s="143"/>
      <c r="L135" s="335"/>
      <c r="M135" s="191"/>
    </row>
    <row r="136" spans="1:13">
      <c r="A136" s="130" t="s">
        <v>523</v>
      </c>
      <c r="B136" s="124" t="s">
        <v>75</v>
      </c>
      <c r="C136" s="145"/>
      <c r="D136" s="145" t="s">
        <v>18</v>
      </c>
      <c r="E136" s="153" t="s">
        <v>18</v>
      </c>
      <c r="F136" s="155" t="s">
        <v>18</v>
      </c>
      <c r="G136" s="155">
        <v>96.87</v>
      </c>
      <c r="H136" s="118">
        <v>97.886383729059432</v>
      </c>
      <c r="I136" s="115"/>
      <c r="J136" s="115"/>
      <c r="K136" s="143"/>
      <c r="L136" s="335"/>
      <c r="M136" s="191"/>
    </row>
    <row r="137" spans="1:13" s="300" customFormat="1" ht="12">
      <c r="A137" s="310" t="s">
        <v>15</v>
      </c>
      <c r="B137" s="312"/>
      <c r="L137" s="332"/>
      <c r="M137" s="307"/>
    </row>
    <row r="138" spans="1:13" s="300" customFormat="1" ht="13.5">
      <c r="A138" s="447" t="s">
        <v>576</v>
      </c>
      <c r="B138" s="312"/>
      <c r="L138" s="332"/>
      <c r="M138" s="307"/>
    </row>
    <row r="139" spans="1:13" s="300" customFormat="1" ht="13.5">
      <c r="A139" s="447" t="s">
        <v>575</v>
      </c>
      <c r="B139" s="312"/>
      <c r="L139" s="332"/>
      <c r="M139" s="307"/>
    </row>
    <row r="140" spans="1:13" s="300" customFormat="1" ht="13.5">
      <c r="A140" s="447" t="s">
        <v>577</v>
      </c>
      <c r="B140" s="312"/>
      <c r="L140" s="332"/>
      <c r="M140" s="307"/>
    </row>
    <row r="141" spans="1:13">
      <c r="L141" s="331"/>
    </row>
    <row r="142" spans="1:13">
      <c r="A142" s="122" t="s">
        <v>78</v>
      </c>
      <c r="B142" s="112"/>
      <c r="C142" s="113"/>
      <c r="D142" s="113"/>
      <c r="E142" s="113"/>
      <c r="F142" s="113"/>
      <c r="G142" s="113"/>
      <c r="H142" s="113"/>
      <c r="I142" s="113"/>
      <c r="J142" s="113"/>
      <c r="K142" s="113"/>
      <c r="L142" s="328"/>
    </row>
    <row r="143" spans="1:13">
      <c r="A143" s="416" t="s">
        <v>79</v>
      </c>
      <c r="B143" s="114"/>
      <c r="C143" s="408"/>
      <c r="D143" s="408"/>
      <c r="E143" s="408"/>
      <c r="F143" s="408"/>
      <c r="G143" s="408"/>
      <c r="H143" s="408"/>
      <c r="I143" s="115"/>
      <c r="J143" s="115"/>
      <c r="K143" s="143"/>
      <c r="L143" s="409"/>
    </row>
    <row r="144" spans="1:13">
      <c r="A144" s="38" t="s">
        <v>80</v>
      </c>
      <c r="B144" s="114" t="s">
        <v>11</v>
      </c>
      <c r="C144" s="34">
        <v>100</v>
      </c>
      <c r="D144" s="34">
        <v>100</v>
      </c>
      <c r="E144" s="34">
        <v>100</v>
      </c>
      <c r="F144" s="34">
        <v>100</v>
      </c>
      <c r="G144" s="34">
        <v>100</v>
      </c>
      <c r="H144" s="34">
        <v>100</v>
      </c>
      <c r="I144" s="115" t="s">
        <v>8</v>
      </c>
      <c r="J144" s="115" t="s">
        <v>8</v>
      </c>
      <c r="K144" s="143"/>
      <c r="L144" s="329"/>
      <c r="M144" s="45"/>
    </row>
    <row r="145" spans="1:13">
      <c r="A145" s="416" t="s">
        <v>81</v>
      </c>
      <c r="B145" s="114"/>
      <c r="C145" s="408"/>
      <c r="D145" s="408"/>
      <c r="E145" s="408"/>
      <c r="F145" s="408"/>
      <c r="G145" s="408"/>
      <c r="H145" s="408"/>
      <c r="I145" s="115"/>
      <c r="J145" s="115"/>
      <c r="K145" s="143"/>
      <c r="L145" s="409" t="s">
        <v>82</v>
      </c>
    </row>
    <row r="146" spans="1:13">
      <c r="A146" s="417" t="s">
        <v>83</v>
      </c>
      <c r="B146" s="124" t="s">
        <v>52</v>
      </c>
      <c r="C146" s="147">
        <v>0</v>
      </c>
      <c r="D146" s="147">
        <v>0</v>
      </c>
      <c r="E146" s="147">
        <v>0</v>
      </c>
      <c r="F146" s="147">
        <v>0</v>
      </c>
      <c r="G146" s="147">
        <v>0</v>
      </c>
      <c r="H146" s="147">
        <v>0</v>
      </c>
      <c r="I146" s="115" t="s">
        <v>8</v>
      </c>
      <c r="J146" s="115" t="s">
        <v>8</v>
      </c>
      <c r="K146" s="143"/>
      <c r="L146" s="329"/>
      <c r="M146" s="45"/>
    </row>
    <row r="147" spans="1:13">
      <c r="A147" s="417" t="s">
        <v>84</v>
      </c>
      <c r="B147" s="124" t="s">
        <v>52</v>
      </c>
      <c r="C147" s="147">
        <v>0</v>
      </c>
      <c r="D147" s="147">
        <v>0</v>
      </c>
      <c r="E147" s="147">
        <v>0</v>
      </c>
      <c r="F147" s="147">
        <v>0</v>
      </c>
      <c r="G147" s="147">
        <v>0</v>
      </c>
      <c r="H147" s="147">
        <v>0</v>
      </c>
      <c r="I147" s="115" t="s">
        <v>8</v>
      </c>
      <c r="J147" s="115" t="s">
        <v>8</v>
      </c>
      <c r="K147" s="143"/>
      <c r="L147" s="329"/>
      <c r="M147" s="45"/>
    </row>
    <row r="148" spans="1:13">
      <c r="A148" s="417" t="s">
        <v>85</v>
      </c>
      <c r="B148" s="124" t="s">
        <v>52</v>
      </c>
      <c r="C148" s="147">
        <v>0</v>
      </c>
      <c r="D148" s="147">
        <v>0</v>
      </c>
      <c r="E148" s="147">
        <v>0</v>
      </c>
      <c r="F148" s="147">
        <v>0</v>
      </c>
      <c r="G148" s="147">
        <v>0</v>
      </c>
      <c r="H148" s="147">
        <v>0</v>
      </c>
      <c r="I148" s="115" t="s">
        <v>8</v>
      </c>
      <c r="J148" s="115" t="s">
        <v>8</v>
      </c>
      <c r="K148" s="143"/>
      <c r="L148" s="329"/>
      <c r="M148" s="45"/>
    </row>
    <row r="149" spans="1:13" ht="30">
      <c r="A149" s="142" t="s">
        <v>400</v>
      </c>
      <c r="B149" s="114" t="s">
        <v>7</v>
      </c>
      <c r="C149" s="147">
        <v>0</v>
      </c>
      <c r="D149" s="147">
        <v>0</v>
      </c>
      <c r="E149" s="147">
        <v>0</v>
      </c>
      <c r="F149" s="147">
        <v>0</v>
      </c>
      <c r="G149" s="147">
        <v>0</v>
      </c>
      <c r="H149" s="147">
        <v>0</v>
      </c>
      <c r="I149" s="121" t="s">
        <v>8</v>
      </c>
      <c r="J149" s="121" t="s">
        <v>8</v>
      </c>
      <c r="K149" s="143"/>
      <c r="L149" s="330"/>
      <c r="M149" s="45"/>
    </row>
    <row r="150" spans="1:13">
      <c r="A150" s="416" t="s">
        <v>86</v>
      </c>
      <c r="B150" s="114"/>
      <c r="C150" s="410"/>
      <c r="D150" s="410"/>
      <c r="E150" s="410"/>
      <c r="F150" s="410"/>
      <c r="G150" s="410"/>
      <c r="H150" s="410"/>
      <c r="I150" s="115"/>
      <c r="J150" s="115"/>
      <c r="K150" s="143"/>
      <c r="L150" s="409" t="s">
        <v>82</v>
      </c>
      <c r="M150" s="45"/>
    </row>
    <row r="151" spans="1:13">
      <c r="A151" s="142" t="s">
        <v>401</v>
      </c>
      <c r="B151" s="124" t="s">
        <v>52</v>
      </c>
      <c r="C151" s="147">
        <v>0</v>
      </c>
      <c r="D151" s="147">
        <v>0</v>
      </c>
      <c r="E151" s="147">
        <v>0</v>
      </c>
      <c r="F151" s="147">
        <v>0</v>
      </c>
      <c r="G151" s="147">
        <v>0</v>
      </c>
      <c r="H151" s="147">
        <v>0</v>
      </c>
      <c r="I151" s="121" t="s">
        <v>8</v>
      </c>
      <c r="J151" s="121" t="s">
        <v>8</v>
      </c>
      <c r="K151" s="345"/>
      <c r="L151" s="330"/>
      <c r="M151" s="45"/>
    </row>
    <row r="152" spans="1:13">
      <c r="A152" s="142" t="s">
        <v>87</v>
      </c>
      <c r="B152" s="114" t="s">
        <v>7</v>
      </c>
      <c r="C152" s="147">
        <v>0</v>
      </c>
      <c r="D152" s="147">
        <v>0</v>
      </c>
      <c r="E152" s="147">
        <v>0</v>
      </c>
      <c r="F152" s="147">
        <v>0</v>
      </c>
      <c r="G152" s="147">
        <v>0</v>
      </c>
      <c r="H152" s="147">
        <v>0</v>
      </c>
      <c r="I152" s="115" t="s">
        <v>8</v>
      </c>
      <c r="J152" s="115" t="s">
        <v>8</v>
      </c>
      <c r="K152" s="143"/>
      <c r="L152" s="329"/>
      <c r="M152" s="45"/>
    </row>
    <row r="153" spans="1:13">
      <c r="A153" s="416" t="s">
        <v>88</v>
      </c>
      <c r="B153" s="114"/>
      <c r="C153" s="410"/>
      <c r="D153" s="410"/>
      <c r="E153" s="410"/>
      <c r="F153" s="410"/>
      <c r="G153" s="410"/>
      <c r="H153" s="410"/>
      <c r="I153" s="115"/>
      <c r="J153" s="115"/>
      <c r="K153" s="143"/>
      <c r="L153" s="409" t="s">
        <v>82</v>
      </c>
      <c r="M153" s="45"/>
    </row>
    <row r="154" spans="1:13">
      <c r="A154" s="83" t="s">
        <v>89</v>
      </c>
      <c r="B154" s="124" t="s">
        <v>52</v>
      </c>
      <c r="C154" s="147">
        <v>0</v>
      </c>
      <c r="D154" s="147">
        <v>0</v>
      </c>
      <c r="E154" s="147">
        <v>0</v>
      </c>
      <c r="F154" s="147">
        <v>0</v>
      </c>
      <c r="G154" s="147">
        <v>0</v>
      </c>
      <c r="H154" s="147">
        <v>0</v>
      </c>
      <c r="I154" s="115" t="s">
        <v>8</v>
      </c>
      <c r="J154" s="115" t="s">
        <v>8</v>
      </c>
      <c r="K154" s="143"/>
      <c r="L154" s="329"/>
      <c r="M154" s="45"/>
    </row>
    <row r="155" spans="1:13">
      <c r="A155" s="83" t="s">
        <v>90</v>
      </c>
      <c r="B155" s="124" t="s">
        <v>52</v>
      </c>
      <c r="C155" s="147">
        <v>0</v>
      </c>
      <c r="D155" s="147">
        <v>0</v>
      </c>
      <c r="E155" s="147">
        <v>0</v>
      </c>
      <c r="F155" s="147">
        <v>0</v>
      </c>
      <c r="G155" s="147">
        <v>0</v>
      </c>
      <c r="H155" s="147">
        <v>0</v>
      </c>
      <c r="I155" s="115" t="s">
        <v>8</v>
      </c>
      <c r="J155" s="115" t="s">
        <v>8</v>
      </c>
      <c r="K155" s="115" t="s">
        <v>8</v>
      </c>
      <c r="L155" s="329"/>
      <c r="M155" s="45"/>
    </row>
    <row r="156" spans="1:13" s="300" customFormat="1" ht="12" hidden="1">
      <c r="A156" s="310" t="s">
        <v>15</v>
      </c>
      <c r="B156" s="312"/>
      <c r="L156" s="337"/>
      <c r="M156" s="307"/>
    </row>
    <row r="157" spans="1:13" s="300" customFormat="1" ht="13.5" hidden="1">
      <c r="A157" s="450" t="s">
        <v>468</v>
      </c>
      <c r="B157" s="312"/>
      <c r="L157" s="332"/>
      <c r="M157" s="307" t="s">
        <v>402</v>
      </c>
    </row>
    <row r="158" spans="1:13">
      <c r="A158" s="156"/>
      <c r="L158" s="338"/>
    </row>
    <row r="159" spans="1:13" ht="17">
      <c r="A159" s="122" t="s">
        <v>434</v>
      </c>
      <c r="B159" s="112"/>
      <c r="C159" s="113"/>
      <c r="D159" s="113"/>
      <c r="E159" s="113"/>
      <c r="F159" s="113"/>
      <c r="G159" s="113"/>
      <c r="H159" s="113"/>
      <c r="I159" s="113"/>
      <c r="J159" s="113"/>
      <c r="K159" s="113"/>
      <c r="L159" s="328"/>
    </row>
    <row r="160" spans="1:13" ht="17" hidden="1">
      <c r="A160" s="416" t="s">
        <v>435</v>
      </c>
      <c r="B160" s="114"/>
      <c r="C160" s="408"/>
      <c r="D160" s="408"/>
      <c r="E160" s="408"/>
      <c r="F160" s="408"/>
      <c r="G160" s="408"/>
      <c r="H160" s="408"/>
      <c r="I160" s="115"/>
      <c r="J160" s="115"/>
      <c r="K160" s="115"/>
      <c r="L160" s="409"/>
      <c r="M160" s="7" t="s">
        <v>407</v>
      </c>
    </row>
    <row r="161" spans="1:14" hidden="1">
      <c r="A161" s="423" t="s">
        <v>436</v>
      </c>
      <c r="B161" s="157" t="s">
        <v>91</v>
      </c>
      <c r="C161" s="139">
        <v>2076</v>
      </c>
      <c r="D161" s="158">
        <f>D162+D167</f>
        <v>2891.5</v>
      </c>
      <c r="E161" s="158">
        <f>E162+E167</f>
        <v>3053.5</v>
      </c>
      <c r="F161" s="158">
        <f>F162+F167</f>
        <v>2889.6</v>
      </c>
      <c r="G161" s="159">
        <f t="shared" ref="G161" si="1">G162+G167</f>
        <v>2884.9999999999995</v>
      </c>
      <c r="H161" s="160">
        <f t="shared" ref="H161" si="2">H162+H167</f>
        <v>3316.8299999999995</v>
      </c>
      <c r="I161" s="115" t="s">
        <v>8</v>
      </c>
      <c r="J161" s="115" t="s">
        <v>8</v>
      </c>
      <c r="K161" s="115" t="s">
        <v>8</v>
      </c>
      <c r="L161" s="339"/>
      <c r="N161" s="4" t="s">
        <v>404</v>
      </c>
    </row>
    <row r="162" spans="1:14" hidden="1">
      <c r="A162" s="127" t="s">
        <v>92</v>
      </c>
      <c r="B162" s="157" t="s">
        <v>91</v>
      </c>
      <c r="C162" s="159">
        <f>SUM(C163:C166)</f>
        <v>1910.5</v>
      </c>
      <c r="D162" s="158">
        <f>SUM(D163:D166)</f>
        <v>2034.5</v>
      </c>
      <c r="E162" s="159">
        <f>SUM(E163:E166)</f>
        <v>2157.5</v>
      </c>
      <c r="F162" s="159">
        <f t="shared" ref="F162:G162" si="3">SUM(F163:F166)</f>
        <v>2157.5</v>
      </c>
      <c r="G162" s="159">
        <f t="shared" si="3"/>
        <v>2152.8999999999996</v>
      </c>
      <c r="H162" s="160">
        <f t="shared" ref="H162" si="4">SUM(H163:H166)</f>
        <v>2572.8999999999996</v>
      </c>
      <c r="I162" s="115"/>
      <c r="J162" s="115" t="s">
        <v>8</v>
      </c>
      <c r="K162" s="115" t="s">
        <v>8</v>
      </c>
      <c r="L162" s="329"/>
    </row>
    <row r="163" spans="1:14" hidden="1">
      <c r="A163" s="98" t="s">
        <v>93</v>
      </c>
      <c r="B163" s="124" t="s">
        <v>91</v>
      </c>
      <c r="C163" s="161">
        <v>0</v>
      </c>
      <c r="D163" s="161">
        <v>0</v>
      </c>
      <c r="E163" s="161">
        <v>0</v>
      </c>
      <c r="F163" s="161">
        <v>0</v>
      </c>
      <c r="G163" s="161">
        <v>0</v>
      </c>
      <c r="H163" s="92">
        <v>0</v>
      </c>
      <c r="I163" s="115"/>
      <c r="J163" s="115" t="s">
        <v>8</v>
      </c>
      <c r="K163" s="115" t="s">
        <v>8</v>
      </c>
      <c r="L163" s="329"/>
    </row>
    <row r="164" spans="1:14" hidden="1">
      <c r="A164" s="98" t="s">
        <v>94</v>
      </c>
      <c r="B164" s="124" t="s">
        <v>91</v>
      </c>
      <c r="C164" s="161">
        <v>0</v>
      </c>
      <c r="D164" s="161">
        <v>0</v>
      </c>
      <c r="E164" s="161">
        <v>0</v>
      </c>
      <c r="F164" s="161">
        <v>0</v>
      </c>
      <c r="G164" s="161">
        <v>0</v>
      </c>
      <c r="H164" s="92">
        <v>0</v>
      </c>
      <c r="I164" s="115"/>
      <c r="J164" s="115" t="s">
        <v>8</v>
      </c>
      <c r="K164" s="115" t="s">
        <v>8</v>
      </c>
      <c r="L164" s="329"/>
    </row>
    <row r="165" spans="1:14" hidden="1">
      <c r="A165" s="98" t="s">
        <v>95</v>
      </c>
      <c r="B165" s="124" t="s">
        <v>91</v>
      </c>
      <c r="C165" s="145">
        <v>1897.5</v>
      </c>
      <c r="D165" s="145">
        <v>2021.5</v>
      </c>
      <c r="E165" s="145">
        <v>2144.5</v>
      </c>
      <c r="F165" s="161">
        <v>2144.5</v>
      </c>
      <c r="G165" s="161">
        <v>2139.8999999999996</v>
      </c>
      <c r="H165" s="92">
        <v>2559.8999999999996</v>
      </c>
      <c r="I165" s="115"/>
      <c r="J165" s="115" t="s">
        <v>8</v>
      </c>
      <c r="K165" s="115" t="s">
        <v>8</v>
      </c>
      <c r="L165" s="329"/>
    </row>
    <row r="166" spans="1:14" hidden="1">
      <c r="A166" s="98" t="s">
        <v>96</v>
      </c>
      <c r="B166" s="124" t="s">
        <v>91</v>
      </c>
      <c r="C166" s="145">
        <v>13</v>
      </c>
      <c r="D166" s="145">
        <v>13</v>
      </c>
      <c r="E166" s="145">
        <v>13</v>
      </c>
      <c r="F166" s="161">
        <v>13</v>
      </c>
      <c r="G166" s="161">
        <v>13</v>
      </c>
      <c r="H166" s="92">
        <v>13</v>
      </c>
      <c r="I166" s="115"/>
      <c r="J166" s="115" t="s">
        <v>8</v>
      </c>
      <c r="K166" s="115" t="s">
        <v>8</v>
      </c>
      <c r="L166" s="329"/>
    </row>
    <row r="167" spans="1:14" hidden="1">
      <c r="A167" s="127" t="s">
        <v>97</v>
      </c>
      <c r="B167" s="157" t="s">
        <v>91</v>
      </c>
      <c r="C167" s="159">
        <f>SUM(C168:C170)</f>
        <v>165.13</v>
      </c>
      <c r="D167" s="158">
        <v>857</v>
      </c>
      <c r="E167" s="159">
        <v>896</v>
      </c>
      <c r="F167" s="159">
        <f t="shared" ref="F167:H167" si="5">SUM(F168:F171)</f>
        <v>732.1</v>
      </c>
      <c r="G167" s="159">
        <f t="shared" si="5"/>
        <v>732.1</v>
      </c>
      <c r="H167" s="162">
        <f t="shared" si="5"/>
        <v>743.93</v>
      </c>
      <c r="I167" s="115"/>
      <c r="J167" s="115" t="s">
        <v>8</v>
      </c>
      <c r="K167" s="115" t="s">
        <v>8</v>
      </c>
      <c r="L167" s="340"/>
    </row>
    <row r="168" spans="1:14" hidden="1">
      <c r="A168" s="98" t="s">
        <v>98</v>
      </c>
      <c r="B168" s="124" t="s">
        <v>91</v>
      </c>
      <c r="C168" s="145">
        <f>C179*$C$161/100</f>
        <v>0</v>
      </c>
      <c r="D168" s="33">
        <f>D179*$D$161/100</f>
        <v>0</v>
      </c>
      <c r="E168" s="145">
        <f>E179*$E$161/100</f>
        <v>0</v>
      </c>
      <c r="F168" s="161">
        <v>16</v>
      </c>
      <c r="G168" s="161">
        <v>16</v>
      </c>
      <c r="H168" s="92">
        <v>16</v>
      </c>
      <c r="I168" s="115"/>
      <c r="J168" s="115" t="s">
        <v>8</v>
      </c>
      <c r="K168" s="115" t="s">
        <v>8</v>
      </c>
      <c r="L168" s="329"/>
    </row>
    <row r="169" spans="1:14" hidden="1">
      <c r="A169" s="98" t="s">
        <v>99</v>
      </c>
      <c r="B169" s="124" t="s">
        <v>91</v>
      </c>
      <c r="C169" s="145">
        <v>20.100000000000001</v>
      </c>
      <c r="D169" s="145">
        <v>35.1</v>
      </c>
      <c r="E169" s="145">
        <v>35.1</v>
      </c>
      <c r="F169" s="161">
        <v>35.1</v>
      </c>
      <c r="G169" s="161">
        <v>35.1</v>
      </c>
      <c r="H169" s="92">
        <v>35.1</v>
      </c>
      <c r="I169" s="115"/>
      <c r="J169" s="115" t="s">
        <v>8</v>
      </c>
      <c r="K169" s="115" t="s">
        <v>8</v>
      </c>
      <c r="L169" s="329"/>
    </row>
    <row r="170" spans="1:14" hidden="1">
      <c r="A170" s="98" t="s">
        <v>100</v>
      </c>
      <c r="B170" s="124" t="s">
        <v>91</v>
      </c>
      <c r="C170" s="145">
        <v>145.03</v>
      </c>
      <c r="D170" s="145">
        <v>822.03</v>
      </c>
      <c r="E170" s="145">
        <v>861.03</v>
      </c>
      <c r="F170" s="161">
        <v>681</v>
      </c>
      <c r="G170" s="161">
        <v>681</v>
      </c>
      <c r="H170" s="92">
        <v>692.82999999999993</v>
      </c>
      <c r="I170" s="115"/>
      <c r="J170" s="115" t="s">
        <v>8</v>
      </c>
      <c r="K170" s="115" t="s">
        <v>8</v>
      </c>
      <c r="L170" s="329"/>
    </row>
    <row r="171" spans="1:14" hidden="1">
      <c r="A171" s="140"/>
      <c r="B171" s="124"/>
      <c r="C171" s="145" t="e">
        <f>#REF!*$C$161/100</f>
        <v>#REF!</v>
      </c>
      <c r="D171" s="145"/>
      <c r="E171" s="145"/>
      <c r="F171" s="161"/>
      <c r="G171" s="161"/>
      <c r="H171" s="163"/>
      <c r="I171" s="115"/>
      <c r="J171" s="115"/>
      <c r="K171" s="115"/>
      <c r="L171" s="329"/>
    </row>
    <row r="172" spans="1:14" hidden="1">
      <c r="A172" s="138" t="s">
        <v>101</v>
      </c>
      <c r="B172" s="157" t="s">
        <v>91</v>
      </c>
      <c r="C172" s="139">
        <v>1043</v>
      </c>
      <c r="D172" s="139">
        <v>528</v>
      </c>
      <c r="E172" s="139">
        <v>624</v>
      </c>
      <c r="F172" s="159">
        <f>4015-F161</f>
        <v>1125.4000000000001</v>
      </c>
      <c r="G172" s="159">
        <f>4015-G161</f>
        <v>1130.0000000000005</v>
      </c>
      <c r="H172" s="160"/>
      <c r="I172" s="115" t="s">
        <v>8</v>
      </c>
      <c r="J172" s="115" t="s">
        <v>8</v>
      </c>
      <c r="K172" s="115" t="s">
        <v>8</v>
      </c>
      <c r="L172" s="329"/>
    </row>
    <row r="173" spans="1:14" hidden="1">
      <c r="A173" s="356" t="s">
        <v>102</v>
      </c>
      <c r="B173" s="124"/>
      <c r="C173" s="145"/>
      <c r="D173" s="145"/>
      <c r="E173" s="145"/>
      <c r="F173" s="164"/>
      <c r="G173" s="161"/>
      <c r="H173" s="163"/>
      <c r="I173" s="115" t="s">
        <v>8</v>
      </c>
      <c r="J173" s="115"/>
      <c r="K173" s="115"/>
      <c r="L173" s="329"/>
    </row>
    <row r="174" spans="1:14" hidden="1">
      <c r="A174" s="63" t="s">
        <v>92</v>
      </c>
      <c r="B174" s="124"/>
      <c r="C174" s="145"/>
      <c r="D174" s="145"/>
      <c r="E174" s="145"/>
      <c r="F174" s="164"/>
      <c r="G174" s="161"/>
      <c r="H174" s="163"/>
      <c r="I174" s="115"/>
      <c r="J174" s="115"/>
      <c r="K174" s="115"/>
      <c r="L174" s="329"/>
    </row>
    <row r="175" spans="1:14" hidden="1">
      <c r="A175" s="39" t="s">
        <v>93</v>
      </c>
      <c r="B175" s="124" t="s">
        <v>11</v>
      </c>
      <c r="C175" s="146">
        <f t="shared" ref="C175:E175" si="6">(C163/C$161)*100</f>
        <v>0</v>
      </c>
      <c r="D175" s="146">
        <f t="shared" si="6"/>
        <v>0</v>
      </c>
      <c r="E175" s="146">
        <f t="shared" si="6"/>
        <v>0</v>
      </c>
      <c r="F175" s="146">
        <f>(F163/F$161)*100</f>
        <v>0</v>
      </c>
      <c r="G175" s="146">
        <f>(G163/G$161)*100</f>
        <v>0</v>
      </c>
      <c r="H175" s="165">
        <f>(H163/H$161)*100</f>
        <v>0</v>
      </c>
      <c r="I175" s="115" t="s">
        <v>8</v>
      </c>
      <c r="J175" s="115" t="s">
        <v>8</v>
      </c>
      <c r="K175" s="115" t="s">
        <v>8</v>
      </c>
      <c r="L175" s="329"/>
    </row>
    <row r="176" spans="1:14" hidden="1">
      <c r="A176" s="39" t="s">
        <v>94</v>
      </c>
      <c r="B176" s="124" t="s">
        <v>11</v>
      </c>
      <c r="C176" s="146">
        <f t="shared" ref="C176:F176" si="7">(C164/C$161)*100</f>
        <v>0</v>
      </c>
      <c r="D176" s="146">
        <f t="shared" si="7"/>
        <v>0</v>
      </c>
      <c r="E176" s="146">
        <f t="shared" si="7"/>
        <v>0</v>
      </c>
      <c r="F176" s="146">
        <f t="shared" si="7"/>
        <v>0</v>
      </c>
      <c r="G176" s="146">
        <f t="shared" ref="G176:H176" si="8">(G164/G$161)*100</f>
        <v>0</v>
      </c>
      <c r="H176" s="165">
        <f t="shared" si="8"/>
        <v>0</v>
      </c>
      <c r="I176" s="115" t="s">
        <v>8</v>
      </c>
      <c r="J176" s="115" t="s">
        <v>8</v>
      </c>
      <c r="K176" s="115" t="s">
        <v>8</v>
      </c>
      <c r="L176" s="329"/>
    </row>
    <row r="177" spans="1:13" hidden="1">
      <c r="A177" s="39" t="s">
        <v>103</v>
      </c>
      <c r="B177" s="124" t="s">
        <v>11</v>
      </c>
      <c r="C177" s="146">
        <f t="shared" ref="C177:D177" si="9">(C165/C$161)*100</f>
        <v>91.401734104046241</v>
      </c>
      <c r="D177" s="146">
        <f t="shared" si="9"/>
        <v>69.911810478990148</v>
      </c>
      <c r="E177" s="146">
        <f>(E165/E$161)*100</f>
        <v>70.23088259374488</v>
      </c>
      <c r="F177" s="146">
        <f>(F165/F$161)*100</f>
        <v>74.214424141749731</v>
      </c>
      <c r="G177" s="146">
        <f t="shared" ref="F177:G182" si="10">(G165/G$161)*100</f>
        <v>74.173310225303297</v>
      </c>
      <c r="H177" s="165">
        <f t="shared" ref="H177" si="11">(H165/H$161)*100</f>
        <v>77.179113792386104</v>
      </c>
      <c r="I177" s="115" t="s">
        <v>8</v>
      </c>
      <c r="J177" s="115" t="s">
        <v>8</v>
      </c>
      <c r="K177" s="115" t="s">
        <v>8</v>
      </c>
      <c r="L177" s="329"/>
    </row>
    <row r="178" spans="1:13" ht="17" hidden="1">
      <c r="A178" s="39" t="s">
        <v>104</v>
      </c>
      <c r="B178" s="124" t="s">
        <v>11</v>
      </c>
      <c r="C178" s="146">
        <f t="shared" ref="C178:E178" si="12">(C166/C$161)*100</f>
        <v>0.62620423892100185</v>
      </c>
      <c r="D178" s="146">
        <f t="shared" si="12"/>
        <v>0.44959363652083695</v>
      </c>
      <c r="E178" s="146">
        <f t="shared" si="12"/>
        <v>0.42574095300474862</v>
      </c>
      <c r="F178" s="146">
        <f t="shared" si="10"/>
        <v>0.44988925802879298</v>
      </c>
      <c r="G178" s="146">
        <f t="shared" si="10"/>
        <v>0.45060658578856161</v>
      </c>
      <c r="H178" s="165">
        <f t="shared" ref="H178" si="13">(H166/H$161)*100</f>
        <v>0.39194049740264053</v>
      </c>
      <c r="I178" s="115" t="s">
        <v>8</v>
      </c>
      <c r="J178" s="115" t="s">
        <v>8</v>
      </c>
      <c r="K178" s="115" t="s">
        <v>8</v>
      </c>
      <c r="L178" s="329"/>
    </row>
    <row r="179" spans="1:13" hidden="1">
      <c r="A179" s="63" t="s">
        <v>97</v>
      </c>
      <c r="B179" s="124"/>
      <c r="C179" s="146"/>
      <c r="D179" s="146"/>
      <c r="E179" s="146"/>
      <c r="F179" s="166"/>
      <c r="G179" s="167"/>
      <c r="H179" s="168"/>
      <c r="I179" s="115"/>
      <c r="J179" s="115"/>
      <c r="K179" s="115"/>
      <c r="L179" s="329"/>
    </row>
    <row r="180" spans="1:13" hidden="1">
      <c r="A180" s="39" t="s">
        <v>98</v>
      </c>
      <c r="B180" s="124" t="s">
        <v>11</v>
      </c>
      <c r="C180" s="146">
        <f t="shared" ref="C180:E182" si="14">(C168/C$161)*100</f>
        <v>0</v>
      </c>
      <c r="D180" s="146">
        <f t="shared" si="14"/>
        <v>0</v>
      </c>
      <c r="E180" s="146">
        <f t="shared" si="14"/>
        <v>0</v>
      </c>
      <c r="F180" s="146">
        <f t="shared" si="10"/>
        <v>0.55370985603543743</v>
      </c>
      <c r="G180" s="146">
        <f t="shared" ref="G180:H180" si="15">(G168/G$161)*100</f>
        <v>0.55459272097053736</v>
      </c>
      <c r="H180" s="165">
        <f t="shared" si="15"/>
        <v>0.48238830449555758</v>
      </c>
      <c r="I180" s="115" t="s">
        <v>8</v>
      </c>
      <c r="J180" s="115" t="s">
        <v>8</v>
      </c>
      <c r="K180" s="115" t="s">
        <v>8</v>
      </c>
      <c r="L180" s="329"/>
    </row>
    <row r="181" spans="1:13" hidden="1">
      <c r="A181" s="39" t="s">
        <v>105</v>
      </c>
      <c r="B181" s="124" t="s">
        <v>11</v>
      </c>
      <c r="C181" s="146">
        <f t="shared" si="14"/>
        <v>0.96820809248554918</v>
      </c>
      <c r="D181" s="146">
        <f t="shared" si="14"/>
        <v>1.2139028186062597</v>
      </c>
      <c r="E181" s="146">
        <f t="shared" si="14"/>
        <v>1.1495005731128214</v>
      </c>
      <c r="F181" s="146">
        <f t="shared" si="10"/>
        <v>1.2147009966777411</v>
      </c>
      <c r="G181" s="146">
        <f t="shared" ref="G181:H181" si="16">(G169/G$161)*100</f>
        <v>1.2166377816291163</v>
      </c>
      <c r="H181" s="165">
        <f t="shared" si="16"/>
        <v>1.0582393429871295</v>
      </c>
      <c r="I181" s="115" t="s">
        <v>8</v>
      </c>
      <c r="J181" s="115" t="s">
        <v>8</v>
      </c>
      <c r="K181" s="115" t="s">
        <v>8</v>
      </c>
      <c r="L181" s="329"/>
    </row>
    <row r="182" spans="1:13" hidden="1">
      <c r="A182" s="39" t="s">
        <v>100</v>
      </c>
      <c r="B182" s="124" t="s">
        <v>11</v>
      </c>
      <c r="C182" s="146">
        <f t="shared" si="14"/>
        <v>6.9860308285163777</v>
      </c>
      <c r="D182" s="146">
        <f t="shared" si="14"/>
        <v>28.429189002247966</v>
      </c>
      <c r="E182" s="146">
        <f t="shared" si="14"/>
        <v>28.198133289667592</v>
      </c>
      <c r="F182" s="146">
        <f t="shared" si="10"/>
        <v>23.567275747508308</v>
      </c>
      <c r="G182" s="146">
        <f t="shared" ref="G182:H182" si="17">(G170/G$161)*100</f>
        <v>23.604852686308494</v>
      </c>
      <c r="H182" s="165">
        <f t="shared" si="17"/>
        <v>20.888318062728569</v>
      </c>
      <c r="I182" s="115"/>
      <c r="J182" s="115"/>
      <c r="K182" s="115"/>
      <c r="L182" s="329"/>
      <c r="M182" s="42" t="s">
        <v>405</v>
      </c>
    </row>
    <row r="183" spans="1:13" hidden="1">
      <c r="A183" s="400" t="s">
        <v>516</v>
      </c>
      <c r="B183" s="124"/>
      <c r="C183" s="145"/>
      <c r="D183" s="145"/>
      <c r="E183" s="145"/>
      <c r="F183" s="161"/>
      <c r="G183" s="161"/>
      <c r="H183" s="161"/>
      <c r="I183" s="115" t="s">
        <v>8</v>
      </c>
      <c r="J183" s="115" t="s">
        <v>8</v>
      </c>
      <c r="K183" s="115" t="s">
        <v>8</v>
      </c>
      <c r="L183" s="329"/>
    </row>
    <row r="184" spans="1:13" hidden="1">
      <c r="A184" s="127" t="s">
        <v>92</v>
      </c>
      <c r="B184" s="124"/>
      <c r="C184" s="145"/>
      <c r="D184" s="145"/>
      <c r="E184" s="145"/>
      <c r="F184" s="161"/>
      <c r="G184" s="161"/>
      <c r="H184" s="161"/>
      <c r="I184" s="115"/>
      <c r="J184" s="115"/>
      <c r="K184" s="115"/>
      <c r="L184" s="329"/>
    </row>
    <row r="185" spans="1:13" hidden="1">
      <c r="A185" s="98" t="s">
        <v>93</v>
      </c>
      <c r="B185" s="124" t="s">
        <v>11</v>
      </c>
      <c r="C185" s="73">
        <v>0</v>
      </c>
      <c r="D185" s="73">
        <v>0</v>
      </c>
      <c r="E185" s="73">
        <v>0</v>
      </c>
      <c r="F185" s="73">
        <v>0</v>
      </c>
      <c r="G185" s="73">
        <v>0</v>
      </c>
      <c r="H185" s="73">
        <v>0</v>
      </c>
      <c r="I185" s="169" t="s">
        <v>8</v>
      </c>
      <c r="J185" s="169" t="s">
        <v>8</v>
      </c>
      <c r="K185" s="169" t="s">
        <v>8</v>
      </c>
      <c r="L185" s="329"/>
    </row>
    <row r="186" spans="1:13" hidden="1">
      <c r="A186" s="98" t="s">
        <v>94</v>
      </c>
      <c r="B186" s="124" t="s">
        <v>11</v>
      </c>
      <c r="C186" s="73">
        <v>0</v>
      </c>
      <c r="D186" s="73">
        <v>0</v>
      </c>
      <c r="E186" s="73">
        <v>0</v>
      </c>
      <c r="F186" s="73">
        <v>0</v>
      </c>
      <c r="G186" s="73">
        <v>0</v>
      </c>
      <c r="H186" s="73">
        <v>0</v>
      </c>
      <c r="I186" s="169" t="s">
        <v>8</v>
      </c>
      <c r="J186" s="169" t="s">
        <v>8</v>
      </c>
      <c r="K186" s="169" t="s">
        <v>8</v>
      </c>
      <c r="L186" s="329"/>
    </row>
    <row r="187" spans="1:13" hidden="1">
      <c r="A187" s="98" t="s">
        <v>103</v>
      </c>
      <c r="B187" s="124" t="s">
        <v>11</v>
      </c>
      <c r="C187" s="171">
        <f>C198*100*1000/(C165*24*365)</f>
        <v>65.731766744274182</v>
      </c>
      <c r="D187" s="171">
        <f>D198*100*1000/(D165*24*365)</f>
        <v>70.142091240624481</v>
      </c>
      <c r="E187" s="171">
        <f>E198*100*1000/(E165*24*366)</f>
        <v>67.929098923369438</v>
      </c>
      <c r="F187" s="171">
        <f>F198*100*1000/(F165*24*365)</f>
        <v>70.650592752534322</v>
      </c>
      <c r="G187" s="171">
        <f>G198*100*1000/(G165*24*365)</f>
        <v>66.537306541822161</v>
      </c>
      <c r="H187" s="171">
        <f>H198*100*1000/(H165*24*365)</f>
        <v>55.782316632472927</v>
      </c>
      <c r="I187" s="169" t="s">
        <v>8</v>
      </c>
      <c r="J187" s="169" t="s">
        <v>8</v>
      </c>
      <c r="K187" s="169" t="s">
        <v>8</v>
      </c>
      <c r="L187" s="329"/>
    </row>
    <row r="188" spans="1:13" ht="17" hidden="1">
      <c r="A188" s="98" t="s">
        <v>104</v>
      </c>
      <c r="B188" s="124" t="s">
        <v>11</v>
      </c>
      <c r="C188" s="73">
        <v>0</v>
      </c>
      <c r="D188" s="73">
        <v>0</v>
      </c>
      <c r="E188" s="73">
        <v>0</v>
      </c>
      <c r="F188" s="73">
        <v>0</v>
      </c>
      <c r="G188" s="73">
        <v>0</v>
      </c>
      <c r="H188" s="73">
        <v>0</v>
      </c>
      <c r="I188" s="169" t="s">
        <v>8</v>
      </c>
      <c r="J188" s="169" t="s">
        <v>8</v>
      </c>
      <c r="K188" s="169" t="s">
        <v>8</v>
      </c>
      <c r="L188" s="329"/>
    </row>
    <row r="189" spans="1:13" hidden="1">
      <c r="A189" s="127" t="s">
        <v>97</v>
      </c>
      <c r="B189" s="124"/>
      <c r="C189" s="146"/>
      <c r="D189" s="104"/>
      <c r="E189" s="104"/>
      <c r="F189" s="104"/>
      <c r="G189" s="104"/>
      <c r="H189" s="104"/>
      <c r="I189" s="169"/>
      <c r="J189" s="169"/>
      <c r="K189" s="169"/>
      <c r="L189" s="329"/>
    </row>
    <row r="190" spans="1:13" hidden="1">
      <c r="A190" s="98" t="s">
        <v>98</v>
      </c>
      <c r="B190" s="124" t="s">
        <v>11</v>
      </c>
      <c r="C190" s="171">
        <v>0</v>
      </c>
      <c r="D190" s="171">
        <v>0</v>
      </c>
      <c r="E190" s="171">
        <v>0</v>
      </c>
      <c r="F190" s="171">
        <v>28.14</v>
      </c>
      <c r="G190" s="171">
        <f t="shared" ref="G190:H192" si="18">G201*100*1000/(G168*24*365)</f>
        <v>28.330779109589038</v>
      </c>
      <c r="H190" s="171">
        <f>H201*100*1000/(H168*24*365)</f>
        <v>31.239185216894985</v>
      </c>
      <c r="I190" s="169" t="s">
        <v>8</v>
      </c>
      <c r="J190" s="169" t="s">
        <v>8</v>
      </c>
      <c r="K190" s="36" t="s">
        <v>374</v>
      </c>
      <c r="L190" s="329"/>
    </row>
    <row r="191" spans="1:13" hidden="1">
      <c r="A191" s="98" t="s">
        <v>105</v>
      </c>
      <c r="B191" s="124" t="s">
        <v>11</v>
      </c>
      <c r="C191" s="171">
        <f>C202*100*1000/(C169*24*365)</f>
        <v>28.964765215020787</v>
      </c>
      <c r="D191" s="171">
        <f>D202*100*1000/(D169*24*365)</f>
        <v>43.255408552212195</v>
      </c>
      <c r="E191" s="171">
        <f>E202*100*1000/(E169*24*366)</f>
        <v>53.840445461574781</v>
      </c>
      <c r="F191" s="171">
        <f>F202*100*1000/(F169*24*365)</f>
        <v>58.934681080799791</v>
      </c>
      <c r="G191" s="171">
        <f t="shared" si="18"/>
        <v>64.229403270499148</v>
      </c>
      <c r="H191" s="171">
        <f t="shared" si="18"/>
        <v>58.077256111046061</v>
      </c>
      <c r="I191" s="169" t="s">
        <v>8</v>
      </c>
      <c r="J191" s="169" t="s">
        <v>8</v>
      </c>
      <c r="K191" s="169" t="s">
        <v>8</v>
      </c>
      <c r="L191" s="329"/>
    </row>
    <row r="192" spans="1:13" hidden="1">
      <c r="A192" s="98" t="s">
        <v>100</v>
      </c>
      <c r="B192" s="124" t="s">
        <v>11</v>
      </c>
      <c r="C192" s="171">
        <f>C203*100*1000/(C170*24*365)</f>
        <v>9.9963572329705368</v>
      </c>
      <c r="D192" s="171">
        <f>D203*100*1000/(D170*24*365)</f>
        <v>10.970724718298174</v>
      </c>
      <c r="E192" s="171">
        <f>E203*100*1000/(E170*24*366)</f>
        <v>16.381765161295888</v>
      </c>
      <c r="F192" s="171">
        <f>F203*100*1000/(F170*24*365)</f>
        <v>17.26577219908944</v>
      </c>
      <c r="G192" s="171">
        <f t="shared" si="18"/>
        <v>15.656535178591783</v>
      </c>
      <c r="H192" s="171">
        <f t="shared" si="18"/>
        <v>15.595023185582692</v>
      </c>
      <c r="I192" s="169"/>
      <c r="J192" s="169"/>
      <c r="K192" s="36" t="s">
        <v>375</v>
      </c>
      <c r="L192" s="329"/>
    </row>
    <row r="193" spans="1:13" ht="17" hidden="1">
      <c r="A193" s="416" t="s">
        <v>522</v>
      </c>
      <c r="B193" s="114"/>
      <c r="C193" s="408"/>
      <c r="D193" s="408"/>
      <c r="E193" s="408"/>
      <c r="F193" s="408"/>
      <c r="G193" s="408"/>
      <c r="H193" s="408"/>
      <c r="I193" s="115"/>
      <c r="J193" s="115"/>
      <c r="K193" s="115"/>
      <c r="L193" s="409"/>
      <c r="M193" s="7" t="s">
        <v>407</v>
      </c>
    </row>
    <row r="194" spans="1:13" hidden="1">
      <c r="A194" s="423" t="s">
        <v>370</v>
      </c>
      <c r="B194" s="157" t="s">
        <v>106</v>
      </c>
      <c r="C194" s="172">
        <f t="shared" ref="C194:E194" si="19">C195+C200</f>
        <v>11104</v>
      </c>
      <c r="D194" s="172">
        <f t="shared" si="19"/>
        <v>13344</v>
      </c>
      <c r="E194" s="172">
        <f t="shared" si="19"/>
        <v>14201</v>
      </c>
      <c r="F194" s="172">
        <f>F195+F200</f>
        <v>14499.924876424144</v>
      </c>
      <c r="G194" s="172">
        <f>G195+G200</f>
        <v>13643.96518675084</v>
      </c>
      <c r="H194" s="386">
        <f>H195+H200</f>
        <v>13677.880724075396</v>
      </c>
      <c r="I194" s="115" t="s">
        <v>8</v>
      </c>
      <c r="J194" s="115" t="s">
        <v>8</v>
      </c>
      <c r="K194" s="115" t="s">
        <v>8</v>
      </c>
      <c r="L194" s="329"/>
    </row>
    <row r="195" spans="1:13" hidden="1">
      <c r="A195" s="127" t="s">
        <v>92</v>
      </c>
      <c r="B195" s="124" t="s">
        <v>106</v>
      </c>
      <c r="C195" s="172">
        <f t="shared" ref="C195:E195" si="20">SUM(C196:C199)</f>
        <v>10926</v>
      </c>
      <c r="D195" s="172">
        <f t="shared" si="20"/>
        <v>12421</v>
      </c>
      <c r="E195" s="172">
        <f t="shared" si="20"/>
        <v>12796</v>
      </c>
      <c r="F195" s="172">
        <f>SUM(F196:F199)</f>
        <v>13272.293183424144</v>
      </c>
      <c r="G195" s="172">
        <f>SUM(G196:G199)</f>
        <v>12472.766766750839</v>
      </c>
      <c r="H195" s="386">
        <f>SUM(H196:H199)</f>
        <v>12509.030545638145</v>
      </c>
      <c r="I195" s="115"/>
      <c r="J195" s="115" t="s">
        <v>8</v>
      </c>
      <c r="K195" s="115" t="s">
        <v>8</v>
      </c>
      <c r="L195" s="329"/>
    </row>
    <row r="196" spans="1:13" hidden="1">
      <c r="A196" s="98" t="s">
        <v>93</v>
      </c>
      <c r="B196" s="124" t="s">
        <v>106</v>
      </c>
      <c r="C196" s="161">
        <v>0</v>
      </c>
      <c r="D196" s="161">
        <v>0</v>
      </c>
      <c r="E196" s="161">
        <v>0</v>
      </c>
      <c r="F196" s="161">
        <v>0</v>
      </c>
      <c r="G196" s="161">
        <v>0</v>
      </c>
      <c r="H196" s="33">
        <v>0</v>
      </c>
      <c r="I196" s="115"/>
      <c r="J196" s="115" t="s">
        <v>8</v>
      </c>
      <c r="K196" s="115" t="s">
        <v>8</v>
      </c>
      <c r="L196" s="329"/>
    </row>
    <row r="197" spans="1:13" hidden="1">
      <c r="A197" s="98" t="s">
        <v>94</v>
      </c>
      <c r="B197" s="124" t="s">
        <v>106</v>
      </c>
      <c r="C197" s="161">
        <v>0</v>
      </c>
      <c r="D197" s="161">
        <v>0</v>
      </c>
      <c r="E197" s="161">
        <v>0</v>
      </c>
      <c r="F197" s="161">
        <v>0</v>
      </c>
      <c r="G197" s="161">
        <v>0</v>
      </c>
      <c r="H197" s="33">
        <v>0</v>
      </c>
      <c r="I197" s="115"/>
      <c r="J197" s="115" t="s">
        <v>8</v>
      </c>
      <c r="K197" s="115" t="s">
        <v>8</v>
      </c>
      <c r="L197" s="329"/>
    </row>
    <row r="198" spans="1:13" hidden="1">
      <c r="A198" s="98" t="s">
        <v>95</v>
      </c>
      <c r="B198" s="124" t="s">
        <v>106</v>
      </c>
      <c r="C198" s="145">
        <v>10926</v>
      </c>
      <c r="D198" s="145">
        <v>12421</v>
      </c>
      <c r="E198" s="145">
        <v>12796</v>
      </c>
      <c r="F198" s="161">
        <v>13272.293183424144</v>
      </c>
      <c r="G198" s="161">
        <v>12472.766766750839</v>
      </c>
      <c r="H198" s="33">
        <v>12509.030545638145</v>
      </c>
      <c r="I198" s="115"/>
      <c r="J198" s="115" t="s">
        <v>8</v>
      </c>
      <c r="K198" s="115" t="s">
        <v>8</v>
      </c>
      <c r="L198" s="329"/>
    </row>
    <row r="199" spans="1:13" hidden="1">
      <c r="A199" s="98" t="s">
        <v>96</v>
      </c>
      <c r="B199" s="124" t="s">
        <v>106</v>
      </c>
      <c r="C199" s="145">
        <v>0</v>
      </c>
      <c r="D199" s="145">
        <v>0</v>
      </c>
      <c r="E199" s="145">
        <v>0</v>
      </c>
      <c r="F199" s="161">
        <v>0</v>
      </c>
      <c r="G199" s="161">
        <v>0</v>
      </c>
      <c r="H199" s="33">
        <v>0</v>
      </c>
      <c r="I199" s="115"/>
      <c r="J199" s="115" t="s">
        <v>8</v>
      </c>
      <c r="K199" s="115" t="s">
        <v>8</v>
      </c>
      <c r="L199" s="329"/>
    </row>
    <row r="200" spans="1:13" hidden="1">
      <c r="A200" s="127" t="s">
        <v>97</v>
      </c>
      <c r="B200" s="124" t="s">
        <v>106</v>
      </c>
      <c r="C200" s="172">
        <f t="shared" ref="C200:G200" si="21">SUM(C201:C203)</f>
        <v>178</v>
      </c>
      <c r="D200" s="172">
        <f t="shared" si="21"/>
        <v>923</v>
      </c>
      <c r="E200" s="172">
        <f t="shared" si="21"/>
        <v>1405</v>
      </c>
      <c r="F200" s="172">
        <f t="shared" si="21"/>
        <v>1227.631693</v>
      </c>
      <c r="G200" s="172">
        <f t="shared" si="21"/>
        <v>1171.1984199999999</v>
      </c>
      <c r="H200" s="386">
        <f>SUM(H201:H203)</f>
        <v>1168.8501784372518</v>
      </c>
      <c r="I200" s="115"/>
      <c r="J200" s="115" t="s">
        <v>8</v>
      </c>
      <c r="K200" s="115" t="s">
        <v>8</v>
      </c>
      <c r="L200" s="329"/>
    </row>
    <row r="201" spans="1:13" hidden="1">
      <c r="A201" s="98" t="s">
        <v>98</v>
      </c>
      <c r="B201" s="124" t="s">
        <v>106</v>
      </c>
      <c r="C201" s="161">
        <v>0</v>
      </c>
      <c r="D201" s="161">
        <v>0</v>
      </c>
      <c r="E201" s="161">
        <v>0</v>
      </c>
      <c r="F201" s="161">
        <v>16.421693000000001</v>
      </c>
      <c r="G201" s="161">
        <v>39.708419999999997</v>
      </c>
      <c r="H201" s="33">
        <v>43.784842000000005</v>
      </c>
      <c r="I201" s="115"/>
      <c r="J201" s="115" t="s">
        <v>8</v>
      </c>
      <c r="K201" s="115" t="s">
        <v>8</v>
      </c>
      <c r="L201" s="329"/>
    </row>
    <row r="202" spans="1:13" hidden="1">
      <c r="A202" s="98" t="s">
        <v>99</v>
      </c>
      <c r="B202" s="124" t="s">
        <v>106</v>
      </c>
      <c r="C202" s="145">
        <v>51</v>
      </c>
      <c r="D202" s="145">
        <v>133</v>
      </c>
      <c r="E202" s="145">
        <v>166</v>
      </c>
      <c r="F202" s="161">
        <v>181.21</v>
      </c>
      <c r="G202" s="161">
        <v>197.49</v>
      </c>
      <c r="H202" s="33">
        <v>178.57362400000002</v>
      </c>
      <c r="I202" s="115"/>
      <c r="J202" s="115" t="s">
        <v>8</v>
      </c>
      <c r="K202" s="115" t="s">
        <v>8</v>
      </c>
      <c r="L202" s="329"/>
    </row>
    <row r="203" spans="1:13" hidden="1">
      <c r="A203" s="98" t="s">
        <v>100</v>
      </c>
      <c r="B203" s="124" t="s">
        <v>106</v>
      </c>
      <c r="C203" s="145">
        <v>127</v>
      </c>
      <c r="D203" s="145">
        <v>790</v>
      </c>
      <c r="E203" s="145">
        <v>1239</v>
      </c>
      <c r="F203" s="161">
        <v>1030</v>
      </c>
      <c r="G203" s="161">
        <v>934</v>
      </c>
      <c r="H203" s="33">
        <v>946.49171243725175</v>
      </c>
      <c r="I203" s="115"/>
      <c r="J203" s="115" t="s">
        <v>8</v>
      </c>
      <c r="K203" s="115" t="s">
        <v>8</v>
      </c>
      <c r="L203" s="329"/>
    </row>
    <row r="204" spans="1:13" hidden="1">
      <c r="A204" s="358" t="s">
        <v>107</v>
      </c>
      <c r="B204" s="157" t="s">
        <v>11</v>
      </c>
      <c r="C204" s="173"/>
      <c r="D204" s="173"/>
      <c r="E204" s="173"/>
      <c r="F204" s="173"/>
      <c r="G204" s="173"/>
      <c r="H204" s="174"/>
      <c r="I204" s="115" t="s">
        <v>8</v>
      </c>
      <c r="J204" s="115"/>
      <c r="K204" s="115"/>
      <c r="L204" s="329"/>
    </row>
    <row r="205" spans="1:13" hidden="1">
      <c r="A205" s="127" t="s">
        <v>92</v>
      </c>
      <c r="B205" s="157" t="s">
        <v>11</v>
      </c>
      <c r="C205" s="175">
        <f t="shared" ref="C205:E205" si="22">SUM(C206:C209)</f>
        <v>98.396974063400577</v>
      </c>
      <c r="D205" s="175">
        <f t="shared" si="22"/>
        <v>93.083033573141478</v>
      </c>
      <c r="E205" s="175">
        <f t="shared" si="22"/>
        <v>90.106330540102803</v>
      </c>
      <c r="F205" s="175">
        <f>SUM(F206:F209)</f>
        <v>91.533530666796466</v>
      </c>
      <c r="G205" s="175">
        <f>SUM(G206:G209)</f>
        <v>91.415996713790292</v>
      </c>
      <c r="H205" s="176">
        <f>SUM(H206:H209)</f>
        <v>91.454449691318956</v>
      </c>
      <c r="I205" s="115"/>
      <c r="J205" s="115" t="s">
        <v>8</v>
      </c>
      <c r="K205" s="115" t="s">
        <v>8</v>
      </c>
      <c r="L205" s="329"/>
    </row>
    <row r="206" spans="1:13" hidden="1">
      <c r="A206" s="98" t="s">
        <v>93</v>
      </c>
      <c r="B206" s="157" t="s">
        <v>11</v>
      </c>
      <c r="C206" s="167">
        <f t="shared" ref="C206:F209" si="23">(C196/C$194)*100</f>
        <v>0</v>
      </c>
      <c r="D206" s="167">
        <f t="shared" si="23"/>
        <v>0</v>
      </c>
      <c r="E206" s="167">
        <f t="shared" si="23"/>
        <v>0</v>
      </c>
      <c r="F206" s="167">
        <f t="shared" si="23"/>
        <v>0</v>
      </c>
      <c r="G206" s="167">
        <f t="shared" ref="G206:H206" si="24">(G196/G$194)*100</f>
        <v>0</v>
      </c>
      <c r="H206" s="146">
        <f t="shared" si="24"/>
        <v>0</v>
      </c>
      <c r="I206" s="115"/>
      <c r="J206" s="115" t="s">
        <v>8</v>
      </c>
      <c r="K206" s="115" t="s">
        <v>8</v>
      </c>
      <c r="L206" s="329"/>
    </row>
    <row r="207" spans="1:13" hidden="1">
      <c r="A207" s="98" t="s">
        <v>94</v>
      </c>
      <c r="B207" s="157" t="s">
        <v>11</v>
      </c>
      <c r="C207" s="167">
        <f t="shared" si="23"/>
        <v>0</v>
      </c>
      <c r="D207" s="167">
        <f t="shared" si="23"/>
        <v>0</v>
      </c>
      <c r="E207" s="167">
        <f t="shared" si="23"/>
        <v>0</v>
      </c>
      <c r="F207" s="167">
        <f t="shared" si="23"/>
        <v>0</v>
      </c>
      <c r="G207" s="167">
        <f t="shared" ref="G207:H207" si="25">(G197/G$194)*100</f>
        <v>0</v>
      </c>
      <c r="H207" s="146">
        <f t="shared" si="25"/>
        <v>0</v>
      </c>
      <c r="I207" s="115"/>
      <c r="J207" s="115" t="s">
        <v>8</v>
      </c>
      <c r="K207" s="115" t="s">
        <v>8</v>
      </c>
      <c r="L207" s="329"/>
    </row>
    <row r="208" spans="1:13" hidden="1">
      <c r="A208" s="98" t="s">
        <v>95</v>
      </c>
      <c r="B208" s="157" t="s">
        <v>11</v>
      </c>
      <c r="C208" s="167">
        <f t="shared" si="23"/>
        <v>98.396974063400577</v>
      </c>
      <c r="D208" s="167">
        <f t="shared" si="23"/>
        <v>93.083033573141478</v>
      </c>
      <c r="E208" s="167">
        <f t="shared" si="23"/>
        <v>90.106330540102803</v>
      </c>
      <c r="F208" s="167">
        <f t="shared" si="23"/>
        <v>91.533530666796466</v>
      </c>
      <c r="G208" s="167">
        <f>(G198/G$194)*100</f>
        <v>91.415996713790292</v>
      </c>
      <c r="H208" s="146">
        <f>(H198/H$194)*100</f>
        <v>91.454449691318956</v>
      </c>
      <c r="I208" s="115"/>
      <c r="J208" s="115" t="s">
        <v>8</v>
      </c>
      <c r="K208" s="115" t="s">
        <v>8</v>
      </c>
      <c r="L208" s="329"/>
    </row>
    <row r="209" spans="1:13" hidden="1">
      <c r="A209" s="98" t="s">
        <v>96</v>
      </c>
      <c r="B209" s="157" t="s">
        <v>11</v>
      </c>
      <c r="C209" s="167">
        <f t="shared" si="23"/>
        <v>0</v>
      </c>
      <c r="D209" s="167">
        <f t="shared" si="23"/>
        <v>0</v>
      </c>
      <c r="E209" s="167">
        <f t="shared" si="23"/>
        <v>0</v>
      </c>
      <c r="F209" s="167">
        <f t="shared" si="23"/>
        <v>0</v>
      </c>
      <c r="G209" s="167">
        <f t="shared" ref="G209:H209" si="26">(G199/G$194)*100</f>
        <v>0</v>
      </c>
      <c r="H209" s="146">
        <f t="shared" si="26"/>
        <v>0</v>
      </c>
      <c r="I209" s="115"/>
      <c r="J209" s="115" t="s">
        <v>8</v>
      </c>
      <c r="K209" s="115" t="s">
        <v>8</v>
      </c>
      <c r="L209" s="329"/>
    </row>
    <row r="210" spans="1:13" hidden="1">
      <c r="A210" s="127" t="s">
        <v>97</v>
      </c>
      <c r="B210" s="157" t="s">
        <v>11</v>
      </c>
      <c r="C210" s="175">
        <f t="shared" ref="C210:G210" si="27">SUM(C211:C213)</f>
        <v>1.6030259365994235</v>
      </c>
      <c r="D210" s="175">
        <f t="shared" si="27"/>
        <v>6.9169664268585134</v>
      </c>
      <c r="E210" s="175">
        <f t="shared" si="27"/>
        <v>9.8936694598971915</v>
      </c>
      <c r="F210" s="175">
        <f t="shared" si="27"/>
        <v>8.4664693332035306</v>
      </c>
      <c r="G210" s="175">
        <f t="shared" si="27"/>
        <v>8.584003286209704</v>
      </c>
      <c r="H210" s="176">
        <f>SUM(H211:H213)</f>
        <v>8.5455503086810563</v>
      </c>
      <c r="I210" s="115"/>
      <c r="J210" s="115" t="s">
        <v>8</v>
      </c>
      <c r="K210" s="115" t="s">
        <v>8</v>
      </c>
      <c r="L210" s="329"/>
    </row>
    <row r="211" spans="1:13" hidden="1">
      <c r="A211" s="98" t="s">
        <v>98</v>
      </c>
      <c r="B211" s="157" t="s">
        <v>11</v>
      </c>
      <c r="C211" s="170">
        <f t="shared" ref="C211:F213" si="28">C201/C$194*100</f>
        <v>0</v>
      </c>
      <c r="D211" s="170">
        <f t="shared" si="28"/>
        <v>0</v>
      </c>
      <c r="E211" s="170">
        <f t="shared" si="28"/>
        <v>0</v>
      </c>
      <c r="F211" s="170">
        <f t="shared" si="28"/>
        <v>0.11325364193231453</v>
      </c>
      <c r="G211" s="170">
        <f t="shared" ref="G211" si="29">G201/G$194*100</f>
        <v>0.29103284460560924</v>
      </c>
      <c r="H211" s="463">
        <f>H201/H$194*100</f>
        <v>0.32011422590439204</v>
      </c>
      <c r="I211" s="115"/>
      <c r="J211" s="115" t="s">
        <v>8</v>
      </c>
      <c r="K211" s="115" t="s">
        <v>8</v>
      </c>
      <c r="L211" s="329"/>
    </row>
    <row r="212" spans="1:13" hidden="1">
      <c r="A212" s="98" t="s">
        <v>99</v>
      </c>
      <c r="B212" s="157" t="s">
        <v>11</v>
      </c>
      <c r="C212" s="170">
        <f t="shared" si="28"/>
        <v>0.45929394812680113</v>
      </c>
      <c r="D212" s="170">
        <f t="shared" si="28"/>
        <v>0.99670263788968827</v>
      </c>
      <c r="E212" s="170">
        <f t="shared" si="28"/>
        <v>1.168931765368636</v>
      </c>
      <c r="F212" s="170">
        <f t="shared" si="28"/>
        <v>1.2497306127056886</v>
      </c>
      <c r="G212" s="170">
        <f t="shared" ref="G212:H212" si="30">G202/G$194*100</f>
        <v>1.4474531215586461</v>
      </c>
      <c r="H212" s="170">
        <f t="shared" si="30"/>
        <v>1.305565003836304</v>
      </c>
      <c r="I212" s="115"/>
      <c r="J212" s="115" t="s">
        <v>8</v>
      </c>
      <c r="K212" s="115" t="s">
        <v>8</v>
      </c>
      <c r="L212" s="329"/>
    </row>
    <row r="213" spans="1:13" hidden="1">
      <c r="A213" s="98" t="s">
        <v>100</v>
      </c>
      <c r="B213" s="157" t="s">
        <v>11</v>
      </c>
      <c r="C213" s="170">
        <f t="shared" si="28"/>
        <v>1.1437319884726225</v>
      </c>
      <c r="D213" s="170">
        <f t="shared" si="28"/>
        <v>5.9202637889688248</v>
      </c>
      <c r="E213" s="170">
        <f t="shared" si="28"/>
        <v>8.7247376945285549</v>
      </c>
      <c r="F213" s="170">
        <f t="shared" si="28"/>
        <v>7.1034850785655275</v>
      </c>
      <c r="G213" s="170">
        <f t="shared" ref="G213:H213" si="31">G203/G$194*100</f>
        <v>6.845517320045448</v>
      </c>
      <c r="H213" s="170">
        <f t="shared" si="31"/>
        <v>6.9198710789403606</v>
      </c>
      <c r="I213" s="115"/>
      <c r="J213" s="115" t="s">
        <v>8</v>
      </c>
      <c r="K213" s="115" t="s">
        <v>8</v>
      </c>
      <c r="L213" s="329"/>
    </row>
    <row r="214" spans="1:13" hidden="1">
      <c r="A214" s="451" t="s">
        <v>108</v>
      </c>
      <c r="B214" s="433"/>
      <c r="C214" s="436"/>
      <c r="D214" s="436"/>
      <c r="E214" s="436"/>
      <c r="F214" s="452"/>
      <c r="G214" s="452"/>
      <c r="H214" s="436"/>
      <c r="I214" s="115"/>
      <c r="J214" s="115"/>
      <c r="K214" s="115"/>
      <c r="L214" s="329"/>
    </row>
    <row r="215" spans="1:13" hidden="1">
      <c r="A215" s="453" t="s">
        <v>109</v>
      </c>
      <c r="B215" s="433" t="s">
        <v>110</v>
      </c>
      <c r="C215" s="436">
        <v>11437475.999999998</v>
      </c>
      <c r="D215" s="436">
        <v>13626361.779999999</v>
      </c>
      <c r="E215" s="436">
        <v>14451231.895000001</v>
      </c>
      <c r="F215" s="452">
        <v>14794171.132999999</v>
      </c>
      <c r="G215" s="452">
        <v>14667815.505540701</v>
      </c>
      <c r="H215" s="436"/>
      <c r="I215" s="115"/>
      <c r="J215" s="115"/>
      <c r="K215" s="115"/>
      <c r="L215" s="329"/>
    </row>
    <row r="216" spans="1:13" ht="17">
      <c r="A216" s="416" t="s">
        <v>539</v>
      </c>
      <c r="B216" s="114"/>
      <c r="C216" s="408"/>
      <c r="D216" s="408"/>
      <c r="E216" s="408"/>
      <c r="F216" s="408"/>
      <c r="G216" s="408"/>
      <c r="H216" s="408"/>
      <c r="I216" s="424"/>
      <c r="J216" s="424"/>
      <c r="K216" s="424"/>
      <c r="L216" s="425"/>
      <c r="M216" s="45"/>
    </row>
    <row r="217" spans="1:13">
      <c r="A217" s="356" t="s">
        <v>540</v>
      </c>
      <c r="B217" s="124"/>
      <c r="C217" s="145"/>
      <c r="D217" s="145"/>
      <c r="E217" s="145"/>
      <c r="F217" s="164"/>
      <c r="G217" s="161"/>
      <c r="H217" s="145"/>
      <c r="I217" s="115"/>
      <c r="J217" s="115"/>
      <c r="K217" s="115"/>
      <c r="L217" s="329"/>
      <c r="M217" s="45"/>
    </row>
    <row r="218" spans="1:13" ht="17">
      <c r="A218" s="83" t="s">
        <v>534</v>
      </c>
      <c r="B218" s="124" t="s">
        <v>11</v>
      </c>
      <c r="C218" s="464">
        <v>43.63</v>
      </c>
      <c r="D218" s="464">
        <v>43.84</v>
      </c>
      <c r="E218" s="464">
        <v>43.64</v>
      </c>
      <c r="F218" s="465">
        <v>43.35</v>
      </c>
      <c r="G218" s="466">
        <v>50.525956313457158</v>
      </c>
      <c r="H218" s="118">
        <v>52.087208686921414</v>
      </c>
      <c r="I218" s="177" t="s">
        <v>8</v>
      </c>
      <c r="J218" s="178">
        <v>50.42393785079031</v>
      </c>
      <c r="K218" s="36" t="s">
        <v>376</v>
      </c>
      <c r="L218" s="329"/>
    </row>
    <row r="219" spans="1:13" ht="17">
      <c r="A219" s="83" t="s">
        <v>535</v>
      </c>
      <c r="B219" s="124" t="s">
        <v>111</v>
      </c>
      <c r="C219" s="145">
        <v>7820.4709557851347</v>
      </c>
      <c r="D219" s="145">
        <v>7783.237346496564</v>
      </c>
      <c r="E219" s="145">
        <v>7818.1971156885211</v>
      </c>
      <c r="F219" s="164">
        <v>7872.0239914824897</v>
      </c>
      <c r="G219" s="161">
        <v>7784.9070499648888</v>
      </c>
      <c r="H219" s="33">
        <v>7582.4320097551863</v>
      </c>
      <c r="I219" s="115" t="s">
        <v>8</v>
      </c>
      <c r="J219" s="115" t="s">
        <v>8</v>
      </c>
      <c r="K219" s="115" t="s">
        <v>8</v>
      </c>
      <c r="L219" s="329"/>
    </row>
    <row r="220" spans="1:13" ht="17">
      <c r="A220" s="137" t="s">
        <v>536</v>
      </c>
      <c r="B220" s="124" t="s">
        <v>112</v>
      </c>
      <c r="C220" s="145">
        <v>379</v>
      </c>
      <c r="D220" s="145">
        <v>389</v>
      </c>
      <c r="E220" s="145">
        <v>381</v>
      </c>
      <c r="F220" s="164">
        <v>468</v>
      </c>
      <c r="G220" s="161">
        <v>468</v>
      </c>
      <c r="H220" s="33">
        <v>620.87662350223457</v>
      </c>
      <c r="I220" s="115" t="s">
        <v>8</v>
      </c>
      <c r="J220" s="115" t="s">
        <v>8</v>
      </c>
      <c r="K220" s="115" t="s">
        <v>8</v>
      </c>
      <c r="L220" s="329"/>
    </row>
    <row r="221" spans="1:13">
      <c r="A221" s="356" t="s">
        <v>558</v>
      </c>
      <c r="B221" s="124"/>
      <c r="C221" s="145"/>
      <c r="D221" s="145"/>
      <c r="E221" s="145"/>
      <c r="F221" s="164"/>
      <c r="G221" s="161"/>
      <c r="H221" s="145"/>
      <c r="I221" s="115"/>
      <c r="J221" s="115"/>
      <c r="K221" s="115"/>
      <c r="L221" s="329"/>
    </row>
    <row r="222" spans="1:13">
      <c r="A222" s="83" t="s">
        <v>113</v>
      </c>
      <c r="B222" s="124" t="s">
        <v>11</v>
      </c>
      <c r="C222" s="146">
        <v>0.01</v>
      </c>
      <c r="D222" s="146">
        <v>0.01</v>
      </c>
      <c r="E222" s="146">
        <v>0.01</v>
      </c>
      <c r="F222" s="166">
        <v>0.01</v>
      </c>
      <c r="G222" s="167">
        <v>0.01</v>
      </c>
      <c r="H222" s="34">
        <v>0.01</v>
      </c>
      <c r="I222" s="115"/>
      <c r="J222" s="115"/>
      <c r="K222" s="115"/>
      <c r="L222" s="329"/>
    </row>
    <row r="223" spans="1:13">
      <c r="A223" s="83" t="s">
        <v>114</v>
      </c>
      <c r="B223" s="124" t="s">
        <v>11</v>
      </c>
      <c r="C223" s="146">
        <v>1</v>
      </c>
      <c r="D223" s="146">
        <v>1</v>
      </c>
      <c r="E223" s="146">
        <v>1</v>
      </c>
      <c r="F223" s="166">
        <v>1</v>
      </c>
      <c r="G223" s="167">
        <v>1</v>
      </c>
      <c r="H223" s="34">
        <v>1</v>
      </c>
      <c r="I223" s="115" t="s">
        <v>8</v>
      </c>
      <c r="J223" s="115" t="s">
        <v>8</v>
      </c>
      <c r="K223" s="115" t="s">
        <v>8</v>
      </c>
      <c r="L223" s="329"/>
    </row>
    <row r="224" spans="1:13">
      <c r="A224" s="356" t="s">
        <v>557</v>
      </c>
      <c r="B224" s="124"/>
      <c r="C224" s="145"/>
      <c r="D224" s="145"/>
      <c r="E224" s="145"/>
      <c r="F224" s="164"/>
      <c r="G224" s="161"/>
      <c r="H224" s="161"/>
      <c r="I224" s="115"/>
      <c r="J224" s="115"/>
      <c r="K224" s="115"/>
      <c r="L224" s="329"/>
    </row>
    <row r="225" spans="1:12">
      <c r="A225" s="83" t="s">
        <v>115</v>
      </c>
      <c r="B225" s="124" t="s">
        <v>116</v>
      </c>
      <c r="C225" s="146">
        <v>0.42635805238866531</v>
      </c>
      <c r="D225" s="146">
        <v>0.66150079860606936</v>
      </c>
      <c r="E225" s="146">
        <v>0.41336866703787878</v>
      </c>
      <c r="F225" s="166">
        <v>0.33700623701584553</v>
      </c>
      <c r="G225" s="167">
        <v>0.33700623701584553</v>
      </c>
      <c r="H225" s="34">
        <v>0.93457281979968865</v>
      </c>
      <c r="I225" s="115"/>
      <c r="J225" s="115"/>
      <c r="K225" s="115"/>
      <c r="L225" s="329"/>
    </row>
    <row r="226" spans="1:12">
      <c r="A226" s="83" t="s">
        <v>117</v>
      </c>
      <c r="B226" s="124" t="s">
        <v>116</v>
      </c>
      <c r="C226" s="146">
        <v>0.30509480190944077</v>
      </c>
      <c r="D226" s="146">
        <v>1.2703260202962519</v>
      </c>
      <c r="E226" s="146">
        <v>0.63172147926767619</v>
      </c>
      <c r="F226" s="166">
        <v>0.78142879807493615</v>
      </c>
      <c r="G226" s="167">
        <v>0.67518164433916406</v>
      </c>
      <c r="H226" s="34">
        <v>0.79822225356042931</v>
      </c>
      <c r="I226" s="115"/>
      <c r="J226" s="115"/>
      <c r="K226" s="115"/>
      <c r="L226" s="329"/>
    </row>
    <row r="227" spans="1:12">
      <c r="A227" s="403" t="s">
        <v>556</v>
      </c>
      <c r="B227" s="124"/>
      <c r="C227" s="145"/>
      <c r="D227" s="145"/>
      <c r="E227" s="145"/>
      <c r="F227" s="164"/>
      <c r="G227" s="161"/>
      <c r="H227" s="145"/>
      <c r="I227" s="115"/>
      <c r="J227" s="115"/>
      <c r="K227" s="115"/>
      <c r="L227" s="329"/>
    </row>
    <row r="228" spans="1:12">
      <c r="A228" s="83" t="s">
        <v>118</v>
      </c>
      <c r="B228" s="124" t="s">
        <v>119</v>
      </c>
      <c r="C228" s="145" t="s">
        <v>8</v>
      </c>
      <c r="D228" s="145">
        <v>8.65</v>
      </c>
      <c r="E228" s="145">
        <v>8.56</v>
      </c>
      <c r="F228" s="161">
        <v>10.199999999999999</v>
      </c>
      <c r="G228" s="161">
        <v>8</v>
      </c>
      <c r="H228" s="33">
        <v>6.5</v>
      </c>
      <c r="I228" s="115" t="s">
        <v>8</v>
      </c>
      <c r="J228" s="115" t="s">
        <v>8</v>
      </c>
      <c r="K228" s="115" t="s">
        <v>8</v>
      </c>
      <c r="L228" s="329"/>
    </row>
    <row r="229" spans="1:12">
      <c r="A229" s="132" t="s">
        <v>120</v>
      </c>
      <c r="B229" s="124" t="s">
        <v>31</v>
      </c>
      <c r="C229" s="179" t="s">
        <v>8</v>
      </c>
      <c r="D229" s="145">
        <v>15</v>
      </c>
      <c r="E229" s="145">
        <v>15</v>
      </c>
      <c r="F229" s="161">
        <v>18</v>
      </c>
      <c r="G229" s="161">
        <v>18</v>
      </c>
      <c r="H229" s="33">
        <v>20</v>
      </c>
      <c r="I229" s="115" t="s">
        <v>8</v>
      </c>
      <c r="J229" s="115" t="s">
        <v>8</v>
      </c>
      <c r="K229" s="115" t="s">
        <v>8</v>
      </c>
      <c r="L229" s="329"/>
    </row>
    <row r="230" spans="1:12">
      <c r="A230" s="356" t="s">
        <v>555</v>
      </c>
      <c r="B230" s="124"/>
      <c r="C230" s="145"/>
      <c r="D230" s="145"/>
      <c r="E230" s="145"/>
      <c r="F230" s="164"/>
      <c r="G230" s="161"/>
      <c r="H230" s="145"/>
      <c r="I230" s="115"/>
      <c r="J230" s="115"/>
      <c r="K230" s="115"/>
      <c r="L230" s="329"/>
    </row>
    <row r="231" spans="1:12">
      <c r="A231" s="83" t="s">
        <v>121</v>
      </c>
      <c r="B231" s="124" t="s">
        <v>537</v>
      </c>
      <c r="C231" s="145">
        <v>178</v>
      </c>
      <c r="D231" s="145">
        <v>186</v>
      </c>
      <c r="E231" s="145">
        <v>188</v>
      </c>
      <c r="F231" s="164">
        <v>211</v>
      </c>
      <c r="G231" s="161">
        <v>224.08333333333331</v>
      </c>
      <c r="H231" s="33">
        <v>188.25</v>
      </c>
      <c r="I231" s="115" t="s">
        <v>8</v>
      </c>
      <c r="J231" s="115" t="s">
        <v>8</v>
      </c>
      <c r="K231" s="115" t="s">
        <v>8</v>
      </c>
      <c r="L231" s="329"/>
    </row>
    <row r="232" spans="1:12">
      <c r="A232" s="83" t="s">
        <v>122</v>
      </c>
      <c r="B232" s="124" t="s">
        <v>123</v>
      </c>
      <c r="C232" s="145">
        <v>33</v>
      </c>
      <c r="D232" s="145">
        <v>28</v>
      </c>
      <c r="E232" s="145">
        <v>28</v>
      </c>
      <c r="F232" s="164">
        <v>29</v>
      </c>
      <c r="G232" s="161">
        <v>29</v>
      </c>
      <c r="H232" s="33">
        <v>17</v>
      </c>
      <c r="I232" s="115" t="s">
        <v>8</v>
      </c>
      <c r="J232" s="115" t="s">
        <v>8</v>
      </c>
      <c r="K232" s="115" t="s">
        <v>8</v>
      </c>
      <c r="L232" s="329"/>
    </row>
    <row r="233" spans="1:12">
      <c r="A233" s="83" t="s">
        <v>124</v>
      </c>
      <c r="B233" s="124" t="s">
        <v>116</v>
      </c>
      <c r="C233" s="145">
        <v>2037</v>
      </c>
      <c r="D233" s="145">
        <v>2414</v>
      </c>
      <c r="E233" s="145">
        <v>2107</v>
      </c>
      <c r="F233" s="164">
        <v>3160</v>
      </c>
      <c r="G233" s="161">
        <v>2923.0457085523963</v>
      </c>
      <c r="H233" s="33">
        <v>654.91162883277525</v>
      </c>
      <c r="I233" s="115" t="s">
        <v>8</v>
      </c>
      <c r="J233" s="115" t="s">
        <v>8</v>
      </c>
      <c r="K233" s="115" t="s">
        <v>8</v>
      </c>
      <c r="L233" s="329"/>
    </row>
    <row r="234" spans="1:12">
      <c r="A234" s="356" t="s">
        <v>554</v>
      </c>
      <c r="B234" s="124"/>
      <c r="C234" s="145"/>
      <c r="D234" s="145"/>
      <c r="E234" s="145"/>
      <c r="F234" s="164"/>
      <c r="G234" s="161"/>
      <c r="H234" s="145"/>
      <c r="I234" s="115"/>
      <c r="J234" s="115"/>
      <c r="K234" s="115"/>
      <c r="L234" s="329"/>
    </row>
    <row r="235" spans="1:12">
      <c r="A235" s="83" t="s">
        <v>125</v>
      </c>
      <c r="B235" s="124" t="s">
        <v>123</v>
      </c>
      <c r="C235" s="145">
        <v>186</v>
      </c>
      <c r="D235" s="145">
        <v>127</v>
      </c>
      <c r="E235" s="145">
        <v>118</v>
      </c>
      <c r="F235" s="164">
        <v>160</v>
      </c>
      <c r="G235" s="161">
        <v>160</v>
      </c>
      <c r="H235" s="33">
        <v>186</v>
      </c>
      <c r="I235" s="115" t="s">
        <v>8</v>
      </c>
      <c r="J235" s="115" t="s">
        <v>8</v>
      </c>
      <c r="K235" s="115" t="s">
        <v>8</v>
      </c>
      <c r="L235" s="329"/>
    </row>
    <row r="236" spans="1:12">
      <c r="A236" s="83" t="s">
        <v>126</v>
      </c>
      <c r="B236" s="124" t="s">
        <v>116</v>
      </c>
      <c r="C236" s="145">
        <v>1202</v>
      </c>
      <c r="D236" s="145">
        <v>1201</v>
      </c>
      <c r="E236" s="145">
        <v>1086</v>
      </c>
      <c r="F236" s="164">
        <v>1701</v>
      </c>
      <c r="G236" s="161">
        <v>1409.2489312799826</v>
      </c>
      <c r="H236" s="33">
        <v>3311.0224545890992</v>
      </c>
      <c r="I236" s="115" t="s">
        <v>8</v>
      </c>
      <c r="J236" s="115" t="s">
        <v>8</v>
      </c>
      <c r="K236" s="115" t="s">
        <v>8</v>
      </c>
      <c r="L236" s="329"/>
    </row>
    <row r="237" spans="1:12">
      <c r="A237" s="83" t="s">
        <v>127</v>
      </c>
      <c r="B237" s="124" t="s">
        <v>128</v>
      </c>
      <c r="C237" s="145">
        <v>6.46</v>
      </c>
      <c r="D237" s="145">
        <v>9.5299999999999994</v>
      </c>
      <c r="E237" s="145">
        <v>9.2100000000000009</v>
      </c>
      <c r="F237" s="164">
        <v>10.63</v>
      </c>
      <c r="G237" s="161">
        <v>8.8078058204998904</v>
      </c>
      <c r="H237" s="33">
        <v>17.801195992414513</v>
      </c>
      <c r="I237" s="115" t="s">
        <v>8</v>
      </c>
      <c r="J237" s="115" t="s">
        <v>8</v>
      </c>
      <c r="K237" s="115" t="s">
        <v>8</v>
      </c>
      <c r="L237" s="329"/>
    </row>
    <row r="238" spans="1:12">
      <c r="A238" s="83" t="s">
        <v>129</v>
      </c>
      <c r="B238" s="124" t="s">
        <v>11</v>
      </c>
      <c r="C238" s="146">
        <v>97.02</v>
      </c>
      <c r="D238" s="146">
        <v>97.07</v>
      </c>
      <c r="E238" s="146">
        <v>97.51</v>
      </c>
      <c r="F238" s="166">
        <v>96.77</v>
      </c>
      <c r="G238" s="167">
        <v>96.961114099039108</v>
      </c>
      <c r="H238" s="33">
        <v>97.447818145963922</v>
      </c>
      <c r="I238" s="115" t="s">
        <v>8</v>
      </c>
      <c r="J238" s="115" t="s">
        <v>8</v>
      </c>
      <c r="K238" s="115" t="s">
        <v>8</v>
      </c>
      <c r="L238" s="329"/>
    </row>
    <row r="239" spans="1:12" hidden="1">
      <c r="A239" s="356" t="s">
        <v>371</v>
      </c>
      <c r="B239" s="152"/>
      <c r="C239" s="145"/>
      <c r="D239" s="145"/>
      <c r="E239" s="145"/>
      <c r="F239" s="161"/>
      <c r="G239" s="161"/>
      <c r="H239" s="161"/>
      <c r="I239" s="115"/>
      <c r="J239" s="115"/>
      <c r="K239" s="115"/>
      <c r="L239" s="329"/>
    </row>
    <row r="240" spans="1:12" ht="30" hidden="1">
      <c r="A240" s="142" t="s">
        <v>541</v>
      </c>
      <c r="B240" s="124" t="s">
        <v>521</v>
      </c>
      <c r="C240" s="147">
        <v>186</v>
      </c>
      <c r="D240" s="467">
        <v>100</v>
      </c>
      <c r="E240" s="467">
        <v>100</v>
      </c>
      <c r="F240" s="467">
        <v>100</v>
      </c>
      <c r="G240" s="147">
        <v>93.877551020408163</v>
      </c>
      <c r="H240" s="321" t="s">
        <v>10</v>
      </c>
      <c r="I240" s="121" t="s">
        <v>8</v>
      </c>
      <c r="J240" s="121" t="s">
        <v>8</v>
      </c>
      <c r="K240" s="121" t="s">
        <v>8</v>
      </c>
      <c r="L240" s="329"/>
    </row>
    <row r="241" spans="1:13" s="300" customFormat="1" ht="12">
      <c r="A241" s="310" t="s">
        <v>15</v>
      </c>
      <c r="B241" s="312"/>
      <c r="L241" s="341"/>
      <c r="M241" s="307"/>
    </row>
    <row r="242" spans="1:13" s="300" customFormat="1" ht="13.5">
      <c r="A242" s="446" t="s">
        <v>469</v>
      </c>
      <c r="B242" s="312"/>
      <c r="L242" s="342"/>
      <c r="M242" s="307"/>
    </row>
    <row r="243" spans="1:13" s="300" customFormat="1" ht="13.5" hidden="1">
      <c r="A243" s="446" t="s">
        <v>470</v>
      </c>
      <c r="B243" s="312"/>
      <c r="L243" s="342"/>
      <c r="M243" s="307"/>
    </row>
    <row r="244" spans="1:13" s="300" customFormat="1" ht="13.5">
      <c r="A244" s="447" t="s">
        <v>471</v>
      </c>
      <c r="B244" s="312"/>
      <c r="L244" s="342"/>
      <c r="M244" s="307"/>
    </row>
    <row r="245" spans="1:13" s="300" customFormat="1" ht="13.5">
      <c r="A245" s="447" t="s">
        <v>472</v>
      </c>
      <c r="B245" s="312"/>
      <c r="L245" s="332"/>
      <c r="M245" s="307"/>
    </row>
    <row r="246" spans="1:13" s="300" customFormat="1" ht="13.5">
      <c r="A246" s="447" t="s">
        <v>473</v>
      </c>
      <c r="B246" s="312"/>
      <c r="L246" s="332"/>
    </row>
    <row r="247" spans="1:13" s="300" customFormat="1" ht="13.5" hidden="1">
      <c r="A247" s="447" t="s">
        <v>553</v>
      </c>
      <c r="B247" s="312"/>
      <c r="L247" s="332"/>
      <c r="M247" s="307" t="s">
        <v>403</v>
      </c>
    </row>
    <row r="248" spans="1:13">
      <c r="A248" s="24"/>
      <c r="B248" s="107"/>
      <c r="C248" s="24"/>
      <c r="D248" s="24"/>
      <c r="E248" s="24"/>
      <c r="F248" s="24"/>
      <c r="G248" s="24"/>
      <c r="H248" s="24"/>
      <c r="I248" s="24"/>
      <c r="J248" s="24"/>
      <c r="K248" s="24"/>
      <c r="L248" s="338"/>
    </row>
    <row r="1048570" spans="13:13">
      <c r="M1048570" s="258"/>
    </row>
  </sheetData>
  <sheetProtection algorithmName="SHA-512" hashValue="WwNQyNnWSCDxwZSrHpAgetDugAa9T92EkkEPDUO7lbb4OKZ6fvuuLTV7b6P3uAL3D0vNzQ5eMZMc7nEqn4D1OQ==" saltValue="TEBqghKTTK6ISkC9kFEZjA==" spinCount="100000" sheet="1" objects="1" scenarios="1"/>
  <mergeCells count="7">
    <mergeCell ref="A126:A127"/>
    <mergeCell ref="A129:A130"/>
    <mergeCell ref="B1:I2"/>
    <mergeCell ref="A118:A119"/>
    <mergeCell ref="A120:A121"/>
    <mergeCell ref="A122:A123"/>
    <mergeCell ref="A124:A125"/>
  </mergeCells>
  <conditionalFormatting sqref="I118">
    <cfRule type="cellIs" dxfId="21" priority="10" operator="greaterThan">
      <formula>0</formula>
    </cfRule>
  </conditionalFormatting>
  <conditionalFormatting sqref="I114:J114">
    <cfRule type="cellIs" dxfId="20" priority="15" operator="greaterThan">
      <formula>0</formula>
    </cfRule>
  </conditionalFormatting>
  <conditionalFormatting sqref="I116:J116">
    <cfRule type="cellIs" dxfId="19" priority="14" operator="greaterThan">
      <formula>0</formula>
    </cfRule>
  </conditionalFormatting>
  <conditionalFormatting sqref="I88:K88">
    <cfRule type="cellIs" dxfId="18" priority="2" operator="greaterThan">
      <formula>0</formula>
    </cfRule>
  </conditionalFormatting>
  <conditionalFormatting sqref="I94:K94 I103:K103 I111:K112">
    <cfRule type="cellIs" dxfId="17" priority="19" operator="greaterThan">
      <formula>0</formula>
    </cfRule>
  </conditionalFormatting>
  <conditionalFormatting sqref="I100:K100">
    <cfRule type="cellIs" dxfId="16" priority="18" operator="greaterThan">
      <formula>0</formula>
    </cfRule>
  </conditionalFormatting>
  <conditionalFormatting sqref="I106:K106">
    <cfRule type="cellIs" dxfId="15" priority="17" operator="greaterThan">
      <formula>0</formula>
    </cfRule>
  </conditionalFormatting>
  <conditionalFormatting sqref="K113:K136 K143:K154">
    <cfRule type="cellIs" dxfId="14" priority="1" operator="greaterThan">
      <formula>0</formula>
    </cfRule>
  </conditionalFormatting>
  <conditionalFormatting sqref="K190">
    <cfRule type="cellIs" dxfId="13" priority="5" operator="greaterThan">
      <formula>0</formula>
    </cfRule>
  </conditionalFormatting>
  <conditionalFormatting sqref="K192">
    <cfRule type="cellIs" dxfId="12" priority="4" operator="greaterThan">
      <formula>0</formula>
    </cfRule>
  </conditionalFormatting>
  <conditionalFormatting sqref="K218">
    <cfRule type="cellIs" dxfId="11" priority="3" operator="greaterThan">
      <formula>0</formula>
    </cfRule>
  </conditionalFormatting>
  <pageMargins left="0.7" right="0.7" top="0.75" bottom="0.75" header="0.3" footer="0.3"/>
  <pageSetup paperSize="9" scale="2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6D666-8CD1-4BAC-BE31-402E6996FDDB}">
  <sheetPr codeName="Sheet2">
    <tabColor rgb="FF92D050"/>
  </sheetPr>
  <dimension ref="A1:O157"/>
  <sheetViews>
    <sheetView zoomScale="145" zoomScaleNormal="145" zoomScaleSheetLayoutView="100" workbookViewId="0">
      <pane xSplit="1" ySplit="4" topLeftCell="B5" activePane="bottomRight" state="frozen"/>
      <selection pane="topRight" activeCell="B1" sqref="B1"/>
      <selection pane="bottomLeft" activeCell="A5" sqref="A5"/>
      <selection pane="bottomRight" activeCell="E5" sqref="E5"/>
    </sheetView>
  </sheetViews>
  <sheetFormatPr defaultColWidth="9.1796875" defaultRowHeight="15" customHeight="1"/>
  <cols>
    <col min="1" max="1" width="52.1796875" style="4" customWidth="1"/>
    <col min="2" max="2" width="16.1796875" style="6" bestFit="1" customWidth="1"/>
    <col min="3" max="4" width="7.36328125" style="4" hidden="1" customWidth="1"/>
    <col min="5" max="8" width="10.1796875" style="4" customWidth="1"/>
    <col min="9" max="9" width="15" style="4" hidden="1" customWidth="1"/>
    <col min="10" max="11" width="14.81640625" style="4" hidden="1" customWidth="1"/>
    <col min="12" max="12" width="17" style="6" customWidth="1"/>
    <col min="13" max="16384" width="9.1796875" style="4"/>
  </cols>
  <sheetData>
    <row r="1" spans="1:13" ht="15" customHeight="1">
      <c r="B1" s="524"/>
      <c r="C1" s="524"/>
      <c r="D1" s="524"/>
      <c r="E1" s="524"/>
      <c r="F1" s="524"/>
      <c r="G1" s="524"/>
      <c r="H1" s="524"/>
      <c r="I1" s="524"/>
      <c r="J1" s="20"/>
      <c r="K1" s="20"/>
      <c r="L1" s="21"/>
    </row>
    <row r="2" spans="1:13" ht="15" customHeight="1">
      <c r="B2" s="524"/>
      <c r="C2" s="524"/>
      <c r="D2" s="524"/>
      <c r="E2" s="524"/>
      <c r="F2" s="524"/>
      <c r="G2" s="524"/>
      <c r="H2" s="524"/>
      <c r="I2" s="524"/>
      <c r="J2" s="20"/>
      <c r="K2" s="20"/>
      <c r="L2" s="21"/>
    </row>
    <row r="3" spans="1:13" ht="15" customHeight="1">
      <c r="A3" s="22" t="s">
        <v>0</v>
      </c>
      <c r="B3" s="23"/>
      <c r="C3" s="24"/>
      <c r="D3" s="24"/>
      <c r="E3" s="24"/>
      <c r="F3" s="24"/>
      <c r="G3" s="24"/>
      <c r="H3" s="48"/>
      <c r="I3" s="24"/>
      <c r="J3" s="24"/>
      <c r="K3" s="24"/>
      <c r="L3" s="23"/>
    </row>
    <row r="4" spans="1:13" ht="15" customHeight="1">
      <c r="A4" s="49" t="s">
        <v>130</v>
      </c>
      <c r="B4" s="50"/>
      <c r="C4" s="51">
        <v>2018</v>
      </c>
      <c r="D4" s="51">
        <v>2019</v>
      </c>
      <c r="E4" s="51">
        <v>2020</v>
      </c>
      <c r="F4" s="51">
        <v>2021</v>
      </c>
      <c r="G4" s="51">
        <v>2022</v>
      </c>
      <c r="H4" s="51">
        <v>2023</v>
      </c>
      <c r="I4" s="51" t="s">
        <v>2</v>
      </c>
      <c r="J4" s="51" t="s">
        <v>3</v>
      </c>
      <c r="K4" s="51" t="s">
        <v>373</v>
      </c>
      <c r="L4" s="52" t="s">
        <v>4</v>
      </c>
      <c r="M4" s="7"/>
    </row>
    <row r="5" spans="1:13" ht="15" customHeight="1">
      <c r="A5" s="355" t="s">
        <v>131</v>
      </c>
      <c r="B5" s="53"/>
      <c r="C5" s="54"/>
      <c r="D5" s="54"/>
      <c r="E5" s="54"/>
      <c r="F5" s="54"/>
      <c r="G5" s="54"/>
      <c r="H5" s="54"/>
      <c r="I5" s="54"/>
      <c r="J5" s="54"/>
      <c r="K5" s="54"/>
      <c r="L5" s="55"/>
    </row>
    <row r="6" spans="1:13" ht="15" customHeight="1">
      <c r="A6" s="360" t="s">
        <v>132</v>
      </c>
      <c r="B6" s="56" t="s">
        <v>133</v>
      </c>
      <c r="C6" s="29" t="s">
        <v>134</v>
      </c>
      <c r="D6" s="29" t="s">
        <v>134</v>
      </c>
      <c r="E6" s="29" t="s">
        <v>134</v>
      </c>
      <c r="F6" s="29" t="s">
        <v>134</v>
      </c>
      <c r="G6" s="29" t="s">
        <v>134</v>
      </c>
      <c r="H6" s="29" t="s">
        <v>134</v>
      </c>
      <c r="I6" s="57" t="s">
        <v>8</v>
      </c>
      <c r="J6" s="57" t="s">
        <v>8</v>
      </c>
      <c r="K6" s="57" t="s">
        <v>8</v>
      </c>
      <c r="L6" s="30" t="s">
        <v>359</v>
      </c>
      <c r="M6" s="45"/>
    </row>
    <row r="7" spans="1:13" ht="15" customHeight="1">
      <c r="A7" s="355" t="s">
        <v>500</v>
      </c>
      <c r="B7" s="53"/>
      <c r="C7" s="54"/>
      <c r="D7" s="54"/>
      <c r="E7" s="54"/>
      <c r="F7" s="54"/>
      <c r="G7" s="54"/>
      <c r="H7" s="54"/>
      <c r="I7" s="54"/>
      <c r="J7" s="54"/>
      <c r="K7" s="54"/>
      <c r="L7" s="55"/>
    </row>
    <row r="8" spans="1:13" ht="14" hidden="1" customHeight="1">
      <c r="A8" s="354" t="s">
        <v>415</v>
      </c>
      <c r="B8" s="56"/>
      <c r="C8" s="58"/>
      <c r="D8" s="58"/>
      <c r="E8" s="58"/>
      <c r="F8" s="58"/>
      <c r="G8" s="58"/>
      <c r="H8" s="58"/>
      <c r="I8" s="58"/>
      <c r="J8" s="58"/>
      <c r="K8" s="58"/>
      <c r="L8" s="349"/>
      <c r="M8" s="7"/>
    </row>
    <row r="9" spans="1:13" ht="15" hidden="1" customHeight="1">
      <c r="A9" s="357" t="s">
        <v>446</v>
      </c>
      <c r="B9" s="59" t="s">
        <v>416</v>
      </c>
      <c r="C9" s="41">
        <v>100</v>
      </c>
      <c r="D9" s="41">
        <v>100</v>
      </c>
      <c r="E9" s="41">
        <v>100</v>
      </c>
      <c r="F9" s="41">
        <v>92.740415598767456</v>
      </c>
      <c r="G9" s="41">
        <v>92.683543616016053</v>
      </c>
      <c r="H9" s="60" t="s">
        <v>10</v>
      </c>
      <c r="I9" s="61" t="s">
        <v>8</v>
      </c>
      <c r="J9" s="61" t="s">
        <v>8</v>
      </c>
      <c r="K9" s="61" t="s">
        <v>8</v>
      </c>
      <c r="L9" s="40"/>
      <c r="M9" s="7"/>
    </row>
    <row r="10" spans="1:13" ht="15" hidden="1" customHeight="1">
      <c r="A10" s="357" t="s">
        <v>447</v>
      </c>
      <c r="B10" s="59" t="s">
        <v>416</v>
      </c>
      <c r="C10" s="62">
        <v>0</v>
      </c>
      <c r="D10" s="41">
        <v>0</v>
      </c>
      <c r="E10" s="41">
        <v>0</v>
      </c>
      <c r="F10" s="41">
        <v>0.74230636053742527</v>
      </c>
      <c r="G10" s="41">
        <v>7.3164563839839492</v>
      </c>
      <c r="H10" s="60" t="s">
        <v>10</v>
      </c>
      <c r="I10" s="61" t="s">
        <v>8</v>
      </c>
      <c r="J10" s="61" t="s">
        <v>8</v>
      </c>
      <c r="K10" s="61" t="s">
        <v>8</v>
      </c>
      <c r="L10" s="40"/>
      <c r="M10" s="7"/>
    </row>
    <row r="11" spans="1:13" ht="37.5" hidden="1" customHeight="1">
      <c r="A11" s="357" t="s">
        <v>448</v>
      </c>
      <c r="B11" s="59" t="s">
        <v>416</v>
      </c>
      <c r="C11" s="62">
        <v>0</v>
      </c>
      <c r="D11" s="41">
        <v>0</v>
      </c>
      <c r="E11" s="41">
        <v>0</v>
      </c>
      <c r="F11" s="41">
        <v>6.5172780406951221</v>
      </c>
      <c r="G11" s="41">
        <v>0</v>
      </c>
      <c r="H11" s="60" t="s">
        <v>10</v>
      </c>
      <c r="I11" s="61" t="s">
        <v>8</v>
      </c>
      <c r="J11" s="61" t="s">
        <v>8</v>
      </c>
      <c r="K11" s="61" t="s">
        <v>8</v>
      </c>
      <c r="L11" s="40"/>
      <c r="M11" s="7"/>
    </row>
    <row r="12" spans="1:13" ht="15" hidden="1" customHeight="1">
      <c r="A12" s="358" t="s">
        <v>135</v>
      </c>
      <c r="B12" s="64" t="s">
        <v>136</v>
      </c>
      <c r="C12" s="41">
        <v>100</v>
      </c>
      <c r="D12" s="41">
        <v>100</v>
      </c>
      <c r="E12" s="41">
        <v>100</v>
      </c>
      <c r="F12" s="41">
        <v>100</v>
      </c>
      <c r="G12" s="41">
        <v>100</v>
      </c>
      <c r="H12" s="41">
        <v>100</v>
      </c>
      <c r="I12" s="61"/>
      <c r="J12" s="61" t="s">
        <v>8</v>
      </c>
      <c r="K12" s="61" t="s">
        <v>8</v>
      </c>
      <c r="L12" s="40"/>
      <c r="M12" s="7"/>
    </row>
    <row r="13" spans="1:13" ht="15" customHeight="1">
      <c r="A13" s="354" t="s">
        <v>137</v>
      </c>
      <c r="B13" s="56"/>
      <c r="C13" s="84"/>
      <c r="D13" s="84"/>
      <c r="E13" s="84"/>
      <c r="F13" s="84"/>
      <c r="G13" s="84"/>
      <c r="H13" s="84"/>
      <c r="I13" s="57"/>
      <c r="J13" s="57"/>
      <c r="K13" s="57"/>
      <c r="L13" s="349"/>
      <c r="M13" s="45"/>
    </row>
    <row r="14" spans="1:13" ht="15" customHeight="1">
      <c r="A14" s="83" t="s">
        <v>138</v>
      </c>
      <c r="B14" s="56" t="s">
        <v>52</v>
      </c>
      <c r="C14" s="29">
        <v>0</v>
      </c>
      <c r="D14" s="29">
        <v>0</v>
      </c>
      <c r="E14" s="29">
        <v>0</v>
      </c>
      <c r="F14" s="29">
        <v>0</v>
      </c>
      <c r="G14" s="29">
        <v>0</v>
      </c>
      <c r="H14" s="29">
        <v>0</v>
      </c>
      <c r="I14" s="57" t="s">
        <v>8</v>
      </c>
      <c r="J14" s="57" t="s">
        <v>8</v>
      </c>
      <c r="K14" s="57" t="s">
        <v>8</v>
      </c>
      <c r="L14" s="32"/>
    </row>
    <row r="15" spans="1:13" ht="15" customHeight="1">
      <c r="A15" s="83" t="s">
        <v>139</v>
      </c>
      <c r="B15" s="56" t="s">
        <v>7</v>
      </c>
      <c r="C15" s="29">
        <v>0</v>
      </c>
      <c r="D15" s="29">
        <v>0</v>
      </c>
      <c r="E15" s="29">
        <v>0</v>
      </c>
      <c r="F15" s="29">
        <v>0</v>
      </c>
      <c r="G15" s="29">
        <v>0</v>
      </c>
      <c r="H15" s="29">
        <v>0</v>
      </c>
      <c r="I15" s="57" t="s">
        <v>8</v>
      </c>
      <c r="J15" s="57" t="s">
        <v>8</v>
      </c>
      <c r="K15" s="57" t="s">
        <v>8</v>
      </c>
      <c r="L15" s="32"/>
      <c r="M15" s="7"/>
    </row>
    <row r="16" spans="1:13" ht="15" customHeight="1">
      <c r="A16" s="83" t="s">
        <v>140</v>
      </c>
      <c r="B16" s="56" t="s">
        <v>7</v>
      </c>
      <c r="C16" s="29">
        <v>0</v>
      </c>
      <c r="D16" s="29">
        <v>0</v>
      </c>
      <c r="E16" s="29">
        <v>0</v>
      </c>
      <c r="F16" s="29">
        <v>0</v>
      </c>
      <c r="G16" s="29">
        <v>0</v>
      </c>
      <c r="H16" s="29">
        <v>0</v>
      </c>
      <c r="I16" s="57" t="s">
        <v>8</v>
      </c>
      <c r="J16" s="57" t="s">
        <v>8</v>
      </c>
      <c r="K16" s="57" t="s">
        <v>8</v>
      </c>
      <c r="L16" s="32"/>
      <c r="M16" s="7"/>
    </row>
    <row r="17" spans="1:15" s="300" customFormat="1" ht="12" hidden="1">
      <c r="A17" s="457" t="s">
        <v>15</v>
      </c>
      <c r="B17" s="454"/>
      <c r="C17" s="454"/>
      <c r="D17" s="454"/>
      <c r="E17" s="454"/>
      <c r="F17" s="454"/>
      <c r="G17" s="454"/>
      <c r="H17" s="454"/>
      <c r="I17" s="454"/>
      <c r="J17" s="454"/>
      <c r="K17" s="454"/>
      <c r="L17" s="455"/>
    </row>
    <row r="18" spans="1:15" s="300" customFormat="1" ht="12" hidden="1">
      <c r="A18" s="525" t="s">
        <v>456</v>
      </c>
      <c r="B18" s="525"/>
      <c r="C18" s="525"/>
      <c r="D18" s="525"/>
      <c r="E18" s="525"/>
      <c r="F18" s="525"/>
      <c r="G18" s="525"/>
      <c r="H18" s="525"/>
      <c r="I18" s="525"/>
      <c r="J18" s="525"/>
      <c r="K18" s="525"/>
      <c r="L18" s="525"/>
      <c r="M18" s="307" t="s">
        <v>443</v>
      </c>
    </row>
    <row r="19" spans="1:15" s="300" customFormat="1" ht="13.5" hidden="1">
      <c r="A19" s="458" t="s">
        <v>457</v>
      </c>
      <c r="B19" s="310"/>
      <c r="C19" s="310"/>
      <c r="D19" s="310"/>
      <c r="E19" s="310"/>
      <c r="F19" s="310"/>
      <c r="G19" s="310"/>
      <c r="H19" s="310"/>
      <c r="I19" s="310"/>
      <c r="J19" s="310"/>
      <c r="K19" s="310"/>
      <c r="L19" s="459"/>
      <c r="M19" s="307" t="s">
        <v>443</v>
      </c>
    </row>
    <row r="20" spans="1:15" s="300" customFormat="1" ht="12" hidden="1">
      <c r="A20" s="525" t="s">
        <v>458</v>
      </c>
      <c r="B20" s="525"/>
      <c r="C20" s="525"/>
      <c r="D20" s="525"/>
      <c r="E20" s="525"/>
      <c r="F20" s="525"/>
      <c r="G20" s="525"/>
      <c r="H20" s="525"/>
      <c r="I20" s="525"/>
      <c r="J20" s="525"/>
      <c r="K20" s="525"/>
      <c r="L20" s="525"/>
      <c r="M20" s="307" t="s">
        <v>444</v>
      </c>
    </row>
    <row r="21" spans="1:15" ht="15" customHeight="1">
      <c r="A21" s="19"/>
      <c r="B21" s="17"/>
      <c r="C21" s="17"/>
      <c r="D21" s="17"/>
      <c r="E21" s="17"/>
      <c r="F21" s="17"/>
      <c r="G21" s="17"/>
      <c r="H21" s="17"/>
      <c r="I21" s="17"/>
      <c r="J21" s="17"/>
      <c r="K21" s="17"/>
      <c r="L21" s="18"/>
    </row>
    <row r="22" spans="1:15" ht="15" customHeight="1">
      <c r="A22" s="355" t="s">
        <v>141</v>
      </c>
      <c r="B22" s="53"/>
      <c r="C22" s="54"/>
      <c r="D22" s="54"/>
      <c r="E22" s="54"/>
      <c r="F22" s="54"/>
      <c r="G22" s="54"/>
      <c r="H22" s="54"/>
      <c r="I22" s="54"/>
      <c r="J22" s="54"/>
      <c r="K22" s="54"/>
      <c r="L22" s="55"/>
    </row>
    <row r="23" spans="1:15" ht="15" customHeight="1">
      <c r="A23" s="354" t="s">
        <v>340</v>
      </c>
      <c r="B23" s="56"/>
      <c r="C23" s="58"/>
      <c r="D23" s="58"/>
      <c r="E23" s="58"/>
      <c r="F23" s="58"/>
      <c r="G23" s="58"/>
      <c r="H23" s="58"/>
      <c r="I23" s="58"/>
      <c r="J23" s="58"/>
      <c r="K23" s="58"/>
      <c r="L23" s="349" t="s">
        <v>142</v>
      </c>
      <c r="M23" s="7"/>
    </row>
    <row r="24" spans="1:15" ht="15" customHeight="1">
      <c r="A24" s="83" t="s">
        <v>549</v>
      </c>
      <c r="B24" s="56" t="s">
        <v>110</v>
      </c>
      <c r="C24" s="66">
        <v>25051643</v>
      </c>
      <c r="D24" s="66">
        <v>28591345</v>
      </c>
      <c r="E24" s="66">
        <v>29649338</v>
      </c>
      <c r="F24" s="66">
        <v>30620056.59</v>
      </c>
      <c r="G24" s="66">
        <v>28216610.181847088</v>
      </c>
      <c r="H24" s="33">
        <v>27751293</v>
      </c>
      <c r="I24" s="57" t="s">
        <v>8</v>
      </c>
      <c r="J24" s="57" t="s">
        <v>8</v>
      </c>
      <c r="K24" s="57" t="s">
        <v>8</v>
      </c>
      <c r="L24" s="32"/>
      <c r="M24" s="45"/>
    </row>
    <row r="25" spans="1:15" ht="15" customHeight="1">
      <c r="A25" s="359" t="s">
        <v>143</v>
      </c>
      <c r="B25" s="56" t="s">
        <v>110</v>
      </c>
      <c r="C25" s="66">
        <v>3735</v>
      </c>
      <c r="D25" s="66">
        <v>3846</v>
      </c>
      <c r="E25" s="66">
        <v>1970</v>
      </c>
      <c r="F25" s="66">
        <v>5311.99</v>
      </c>
      <c r="G25" s="66">
        <v>79468.553955456024</v>
      </c>
      <c r="H25" s="33">
        <v>17097</v>
      </c>
      <c r="I25" s="57" t="s">
        <v>8</v>
      </c>
      <c r="J25" s="57" t="s">
        <v>8</v>
      </c>
      <c r="K25" s="57" t="s">
        <v>8</v>
      </c>
      <c r="L25" s="32"/>
      <c r="M25" s="471"/>
    </row>
    <row r="26" spans="1:15" ht="15" customHeight="1">
      <c r="A26" s="359" t="s">
        <v>394</v>
      </c>
      <c r="B26" s="56" t="s">
        <v>110</v>
      </c>
      <c r="C26" s="66">
        <v>0</v>
      </c>
      <c r="D26" s="66">
        <v>0</v>
      </c>
      <c r="E26" s="66">
        <v>0</v>
      </c>
      <c r="F26" s="66">
        <v>0</v>
      </c>
      <c r="G26" s="66">
        <v>0</v>
      </c>
      <c r="H26" s="33">
        <v>0</v>
      </c>
      <c r="I26" s="57" t="s">
        <v>8</v>
      </c>
      <c r="J26" s="57" t="s">
        <v>8</v>
      </c>
      <c r="K26" s="57" t="s">
        <v>8</v>
      </c>
      <c r="L26" s="32"/>
    </row>
    <row r="27" spans="1:15" ht="15" customHeight="1">
      <c r="A27" s="218" t="s">
        <v>341</v>
      </c>
      <c r="B27" s="56" t="s">
        <v>110</v>
      </c>
      <c r="C27" s="66">
        <v>178176</v>
      </c>
      <c r="D27" s="66">
        <v>923062</v>
      </c>
      <c r="E27" s="66">
        <v>1406432</v>
      </c>
      <c r="F27" s="66">
        <v>1298087.81</v>
      </c>
      <c r="G27" s="66">
        <v>1169630.305272046</v>
      </c>
      <c r="H27" s="33">
        <v>1101357</v>
      </c>
      <c r="I27" s="57" t="s">
        <v>8</v>
      </c>
      <c r="J27" s="57" t="s">
        <v>8</v>
      </c>
      <c r="K27" s="57" t="s">
        <v>8</v>
      </c>
      <c r="L27" s="32"/>
      <c r="M27" s="7"/>
    </row>
    <row r="28" spans="1:15" ht="15" customHeight="1">
      <c r="A28" s="83" t="s">
        <v>144</v>
      </c>
      <c r="B28" s="56" t="s">
        <v>110</v>
      </c>
      <c r="C28" s="66">
        <v>10867172</v>
      </c>
      <c r="D28" s="66">
        <v>12352581</v>
      </c>
      <c r="E28" s="66">
        <v>12726252</v>
      </c>
      <c r="F28" s="66">
        <v>13214533.560000001</v>
      </c>
      <c r="G28" s="66">
        <v>12356755.979869302</v>
      </c>
      <c r="H28" s="33">
        <v>12699743</v>
      </c>
      <c r="I28" s="57" t="s">
        <v>8</v>
      </c>
      <c r="J28" s="57" t="s">
        <v>8</v>
      </c>
      <c r="K28" s="57" t="s">
        <v>8</v>
      </c>
      <c r="L28" s="32"/>
      <c r="N28" s="7"/>
      <c r="O28" s="27"/>
    </row>
    <row r="29" spans="1:15" ht="15" customHeight="1">
      <c r="A29" s="358" t="s">
        <v>145</v>
      </c>
      <c r="B29" s="513" t="s">
        <v>110</v>
      </c>
      <c r="C29" s="480">
        <f t="shared" ref="C29:H29" si="0">ROUND((C24+C25+C26-C28),0)</f>
        <v>14188206</v>
      </c>
      <c r="D29" s="480">
        <f t="shared" si="0"/>
        <v>16242610</v>
      </c>
      <c r="E29" s="480">
        <f t="shared" si="0"/>
        <v>16925056</v>
      </c>
      <c r="F29" s="480">
        <f t="shared" si="0"/>
        <v>17410835</v>
      </c>
      <c r="G29" s="480">
        <f t="shared" si="0"/>
        <v>15939323</v>
      </c>
      <c r="H29" s="480">
        <f t="shared" si="0"/>
        <v>15068647</v>
      </c>
      <c r="I29" s="68">
        <v>17800000</v>
      </c>
      <c r="J29" s="69">
        <v>18700000</v>
      </c>
      <c r="K29" s="57" t="s">
        <v>8</v>
      </c>
      <c r="L29" s="32"/>
      <c r="N29" s="7"/>
      <c r="O29" s="71"/>
    </row>
    <row r="30" spans="1:15" ht="15" customHeight="1">
      <c r="A30" s="123" t="s">
        <v>395</v>
      </c>
      <c r="B30" s="56" t="s">
        <v>110</v>
      </c>
      <c r="C30" s="33">
        <v>0</v>
      </c>
      <c r="D30" s="33">
        <v>0</v>
      </c>
      <c r="E30" s="33">
        <v>0</v>
      </c>
      <c r="F30" s="33">
        <v>49</v>
      </c>
      <c r="G30" s="33">
        <v>73</v>
      </c>
      <c r="H30" s="88">
        <f>81.18+78.49</f>
        <v>159.67000000000002</v>
      </c>
      <c r="I30" s="57" t="s">
        <v>8</v>
      </c>
      <c r="J30" s="57" t="s">
        <v>8</v>
      </c>
      <c r="K30" s="57" t="s">
        <v>8</v>
      </c>
      <c r="L30" s="32"/>
      <c r="M30" s="471"/>
      <c r="N30" s="72"/>
      <c r="O30" s="7"/>
    </row>
    <row r="31" spans="1:15" ht="15" customHeight="1">
      <c r="A31" s="360" t="s">
        <v>550</v>
      </c>
      <c r="B31" s="56" t="s">
        <v>147</v>
      </c>
      <c r="C31" s="34">
        <f t="shared" ref="C31:G31" si="1">ROUNDUP(C29/C28,2)</f>
        <v>1.31</v>
      </c>
      <c r="D31" s="34">
        <f t="shared" si="1"/>
        <v>1.32</v>
      </c>
      <c r="E31" s="34">
        <f t="shared" si="1"/>
        <v>1.33</v>
      </c>
      <c r="F31" s="34">
        <f t="shared" si="1"/>
        <v>1.32</v>
      </c>
      <c r="G31" s="34">
        <f t="shared" si="1"/>
        <v>1.29</v>
      </c>
      <c r="H31" s="512">
        <f>ROUNDUP(H29/H28,2)</f>
        <v>1.19</v>
      </c>
      <c r="I31" s="74" t="s">
        <v>8</v>
      </c>
      <c r="J31" s="74" t="s">
        <v>8</v>
      </c>
      <c r="K31" s="74" t="s">
        <v>8</v>
      </c>
      <c r="L31" s="32" t="s">
        <v>148</v>
      </c>
      <c r="M31" s="45"/>
    </row>
    <row r="32" spans="1:15" ht="15" customHeight="1">
      <c r="A32" s="123" t="s">
        <v>146</v>
      </c>
      <c r="B32" s="56" t="s">
        <v>189</v>
      </c>
      <c r="C32" s="73">
        <v>99.91</v>
      </c>
      <c r="D32" s="73">
        <v>99.91</v>
      </c>
      <c r="E32" s="73">
        <v>99.91</v>
      </c>
      <c r="F32" s="73">
        <v>99.91</v>
      </c>
      <c r="G32" s="73">
        <v>100</v>
      </c>
      <c r="H32" s="73">
        <v>100</v>
      </c>
      <c r="I32" s="57" t="s">
        <v>8</v>
      </c>
      <c r="J32" s="57" t="s">
        <v>8</v>
      </c>
      <c r="K32" s="57" t="s">
        <v>8</v>
      </c>
      <c r="L32" s="32"/>
      <c r="M32" s="7"/>
    </row>
    <row r="33" spans="1:13" s="307" customFormat="1" ht="15" hidden="1" customHeight="1">
      <c r="A33" s="310" t="s">
        <v>15</v>
      </c>
      <c r="B33" s="305"/>
      <c r="C33" s="306"/>
      <c r="D33" s="306"/>
      <c r="E33" s="306"/>
      <c r="F33" s="306"/>
      <c r="G33" s="306"/>
      <c r="L33" s="308"/>
    </row>
    <row r="34" spans="1:13" ht="15" hidden="1" customHeight="1">
      <c r="A34" s="528"/>
      <c r="B34" s="528"/>
      <c r="C34" s="528"/>
      <c r="D34" s="528"/>
      <c r="E34" s="528"/>
      <c r="F34" s="528"/>
      <c r="G34" s="528"/>
      <c r="H34" s="528"/>
      <c r="I34" s="528"/>
      <c r="J34" s="528"/>
      <c r="K34" s="528"/>
      <c r="L34" s="529"/>
    </row>
    <row r="35" spans="1:13" ht="15" customHeight="1">
      <c r="A35" s="1"/>
      <c r="B35" s="4"/>
      <c r="C35" s="75"/>
      <c r="D35" s="75"/>
      <c r="E35" s="75"/>
      <c r="F35" s="75"/>
      <c r="G35" s="75"/>
      <c r="H35" s="75"/>
      <c r="I35" s="76"/>
      <c r="J35" s="76"/>
      <c r="K35" s="76"/>
      <c r="L35" s="5"/>
    </row>
    <row r="36" spans="1:13" ht="15" customHeight="1">
      <c r="A36" s="355" t="s">
        <v>149</v>
      </c>
      <c r="B36" s="53"/>
      <c r="C36" s="54"/>
      <c r="D36" s="54"/>
      <c r="E36" s="54"/>
      <c r="F36" s="54"/>
      <c r="G36" s="54"/>
      <c r="H36" s="54"/>
      <c r="I36" s="54"/>
      <c r="J36" s="54"/>
      <c r="K36" s="54"/>
      <c r="L36" s="55"/>
    </row>
    <row r="37" spans="1:13" ht="15" customHeight="1">
      <c r="A37" s="354" t="s">
        <v>150</v>
      </c>
      <c r="B37" s="56"/>
      <c r="C37" s="58"/>
      <c r="D37" s="58"/>
      <c r="E37" s="58"/>
      <c r="F37" s="58"/>
      <c r="G37" s="58"/>
      <c r="H37" s="58"/>
      <c r="I37" s="58"/>
      <c r="J37" s="58"/>
      <c r="K37" s="58"/>
      <c r="L37" s="349" t="s">
        <v>152</v>
      </c>
      <c r="M37" s="7"/>
    </row>
    <row r="38" spans="1:13" ht="15" customHeight="1">
      <c r="A38" s="364" t="s">
        <v>372</v>
      </c>
      <c r="B38" s="56" t="s">
        <v>151</v>
      </c>
      <c r="C38" s="73">
        <f>C48</f>
        <v>16.829999999999998</v>
      </c>
      <c r="D38" s="78">
        <f>D48</f>
        <v>19.850000000000001</v>
      </c>
      <c r="E38" s="78">
        <f>E48</f>
        <v>20.68</v>
      </c>
      <c r="F38" s="482">
        <v>629.46</v>
      </c>
      <c r="G38" s="78">
        <f>G39+G42+G45+G48</f>
        <v>673.37572782070004</v>
      </c>
      <c r="H38" s="78">
        <f>H39+H42+H45+H48</f>
        <v>598.68999999999994</v>
      </c>
      <c r="I38" s="57" t="s">
        <v>8</v>
      </c>
      <c r="J38" s="57" t="s">
        <v>8</v>
      </c>
      <c r="K38" s="57" t="s">
        <v>8</v>
      </c>
      <c r="L38" s="32"/>
    </row>
    <row r="39" spans="1:13" ht="15" customHeight="1">
      <c r="A39" s="358" t="s">
        <v>153</v>
      </c>
      <c r="B39" s="56" t="s">
        <v>151</v>
      </c>
      <c r="C39" s="78">
        <f>C40+C41</f>
        <v>0</v>
      </c>
      <c r="D39" s="78">
        <f t="shared" ref="D39:E39" si="2">D40+D41</f>
        <v>0</v>
      </c>
      <c r="E39" s="78">
        <f t="shared" si="2"/>
        <v>0</v>
      </c>
      <c r="F39" s="482">
        <v>608.76</v>
      </c>
      <c r="G39" s="78">
        <f>G40+G41</f>
        <v>654.93936460600003</v>
      </c>
      <c r="H39" s="78">
        <f>H40+H41</f>
        <v>579.16</v>
      </c>
      <c r="I39" s="57" t="s">
        <v>8</v>
      </c>
      <c r="J39" s="57" t="s">
        <v>8</v>
      </c>
      <c r="K39" s="57" t="s">
        <v>8</v>
      </c>
      <c r="L39" s="32"/>
    </row>
    <row r="40" spans="1:13" ht="15" customHeight="1">
      <c r="A40" s="297" t="s">
        <v>396</v>
      </c>
      <c r="B40" s="56" t="s">
        <v>151</v>
      </c>
      <c r="C40" s="73">
        <v>0</v>
      </c>
      <c r="D40" s="73">
        <v>0</v>
      </c>
      <c r="E40" s="73">
        <v>0</v>
      </c>
      <c r="F40" s="80" t="s">
        <v>551</v>
      </c>
      <c r="G40" s="73">
        <f>[107]Sheet!$I$39</f>
        <v>654.93936460600003</v>
      </c>
      <c r="H40" s="34">
        <v>579.16</v>
      </c>
      <c r="I40" s="57" t="s">
        <v>8</v>
      </c>
      <c r="J40" s="57" t="s">
        <v>8</v>
      </c>
      <c r="K40" s="57" t="s">
        <v>8</v>
      </c>
      <c r="L40" s="32"/>
    </row>
    <row r="41" spans="1:13" ht="15" customHeight="1">
      <c r="A41" s="180" t="s">
        <v>397</v>
      </c>
      <c r="B41" s="56" t="s">
        <v>151</v>
      </c>
      <c r="C41" s="73">
        <v>0</v>
      </c>
      <c r="D41" s="73">
        <v>0</v>
      </c>
      <c r="E41" s="73">
        <v>0</v>
      </c>
      <c r="F41" s="73">
        <v>0</v>
      </c>
      <c r="G41" s="73">
        <v>0</v>
      </c>
      <c r="H41" s="34">
        <v>0</v>
      </c>
      <c r="I41" s="57" t="s">
        <v>8</v>
      </c>
      <c r="J41" s="57" t="s">
        <v>8</v>
      </c>
      <c r="K41" s="57" t="s">
        <v>8</v>
      </c>
      <c r="L41" s="32"/>
    </row>
    <row r="42" spans="1:13" ht="15" customHeight="1">
      <c r="A42" s="358" t="s">
        <v>154</v>
      </c>
      <c r="B42" s="56" t="s">
        <v>151</v>
      </c>
      <c r="C42" s="78">
        <f>C43+C44</f>
        <v>0</v>
      </c>
      <c r="D42" s="78">
        <f t="shared" ref="D42:E42" si="3">D43+D44</f>
        <v>0</v>
      </c>
      <c r="E42" s="78">
        <f t="shared" si="3"/>
        <v>0</v>
      </c>
      <c r="F42" s="78">
        <f>F43</f>
        <v>0.03</v>
      </c>
      <c r="G42" s="78">
        <f>G43+G44</f>
        <v>2.1198462200000004E-2</v>
      </c>
      <c r="H42" s="78">
        <f>H43+H44</f>
        <v>0.03</v>
      </c>
      <c r="I42" s="57" t="s">
        <v>8</v>
      </c>
      <c r="J42" s="57" t="s">
        <v>8</v>
      </c>
      <c r="K42" s="57" t="s">
        <v>8</v>
      </c>
      <c r="L42" s="32"/>
    </row>
    <row r="43" spans="1:13" ht="15" customHeight="1">
      <c r="A43" s="180" t="s">
        <v>396</v>
      </c>
      <c r="B43" s="56" t="s">
        <v>151</v>
      </c>
      <c r="C43" s="73">
        <v>0</v>
      </c>
      <c r="D43" s="73">
        <v>0</v>
      </c>
      <c r="E43" s="73">
        <v>0</v>
      </c>
      <c r="F43" s="73">
        <v>0.03</v>
      </c>
      <c r="G43" s="73">
        <f>[107]Sheet!$I$41</f>
        <v>2.1198462200000004E-2</v>
      </c>
      <c r="H43" s="34">
        <v>0.03</v>
      </c>
      <c r="I43" s="57" t="s">
        <v>8</v>
      </c>
      <c r="J43" s="57" t="s">
        <v>8</v>
      </c>
      <c r="K43" s="57" t="s">
        <v>8</v>
      </c>
      <c r="L43" s="32"/>
    </row>
    <row r="44" spans="1:13" ht="15" customHeight="1">
      <c r="A44" s="180" t="s">
        <v>397</v>
      </c>
      <c r="B44" s="56" t="s">
        <v>151</v>
      </c>
      <c r="C44" s="73">
        <v>0</v>
      </c>
      <c r="D44" s="73">
        <v>0</v>
      </c>
      <c r="E44" s="73">
        <v>0</v>
      </c>
      <c r="F44" s="73">
        <v>0</v>
      </c>
      <c r="G44" s="73">
        <v>0</v>
      </c>
      <c r="H44" s="34">
        <v>0</v>
      </c>
      <c r="I44" s="57" t="s">
        <v>8</v>
      </c>
      <c r="J44" s="57" t="s">
        <v>8</v>
      </c>
      <c r="K44" s="57" t="s">
        <v>8</v>
      </c>
      <c r="L44" s="32"/>
    </row>
    <row r="45" spans="1:13" ht="15" customHeight="1">
      <c r="A45" s="358" t="s">
        <v>155</v>
      </c>
      <c r="B45" s="56" t="s">
        <v>151</v>
      </c>
      <c r="C45" s="78">
        <f>C46+C47</f>
        <v>0</v>
      </c>
      <c r="D45" s="78">
        <f t="shared" ref="D45:E45" si="4">D46+D47</f>
        <v>0</v>
      </c>
      <c r="E45" s="78">
        <f t="shared" si="4"/>
        <v>0</v>
      </c>
      <c r="F45" s="78">
        <v>0</v>
      </c>
      <c r="G45" s="78">
        <f>G46+G47</f>
        <v>0</v>
      </c>
      <c r="H45" s="78">
        <f>H46+H47</f>
        <v>0</v>
      </c>
      <c r="I45" s="57" t="s">
        <v>8</v>
      </c>
      <c r="J45" s="57" t="s">
        <v>8</v>
      </c>
      <c r="K45" s="57" t="s">
        <v>8</v>
      </c>
      <c r="L45" s="32"/>
    </row>
    <row r="46" spans="1:13" ht="15" customHeight="1">
      <c r="A46" s="180" t="s">
        <v>396</v>
      </c>
      <c r="B46" s="56" t="s">
        <v>151</v>
      </c>
      <c r="C46" s="73">
        <v>0</v>
      </c>
      <c r="D46" s="73">
        <v>0</v>
      </c>
      <c r="E46" s="73">
        <v>0</v>
      </c>
      <c r="F46" s="73">
        <v>0</v>
      </c>
      <c r="G46" s="73">
        <v>0</v>
      </c>
      <c r="H46" s="34">
        <v>0</v>
      </c>
      <c r="I46" s="57" t="s">
        <v>8</v>
      </c>
      <c r="J46" s="57" t="s">
        <v>8</v>
      </c>
      <c r="K46" s="57" t="s">
        <v>8</v>
      </c>
      <c r="L46" s="32"/>
    </row>
    <row r="47" spans="1:13" ht="15" customHeight="1">
      <c r="A47" s="180" t="s">
        <v>397</v>
      </c>
      <c r="B47" s="56" t="s">
        <v>151</v>
      </c>
      <c r="C47" s="73">
        <v>0</v>
      </c>
      <c r="D47" s="73">
        <v>0</v>
      </c>
      <c r="E47" s="73">
        <v>0</v>
      </c>
      <c r="F47" s="73">
        <v>0</v>
      </c>
      <c r="G47" s="73">
        <v>0</v>
      </c>
      <c r="H47" s="34">
        <v>0</v>
      </c>
      <c r="I47" s="57" t="s">
        <v>8</v>
      </c>
      <c r="J47" s="57" t="s">
        <v>8</v>
      </c>
      <c r="K47" s="57" t="s">
        <v>8</v>
      </c>
      <c r="L47" s="32"/>
    </row>
    <row r="48" spans="1:13" ht="15" customHeight="1">
      <c r="A48" s="358" t="s">
        <v>156</v>
      </c>
      <c r="B48" s="56" t="s">
        <v>151</v>
      </c>
      <c r="C48" s="78">
        <f t="shared" ref="C48:E48" si="5">C49+C50+C51+C52</f>
        <v>16.829999999999998</v>
      </c>
      <c r="D48" s="78">
        <f t="shared" si="5"/>
        <v>19.850000000000001</v>
      </c>
      <c r="E48" s="78">
        <f t="shared" si="5"/>
        <v>20.68</v>
      </c>
      <c r="F48" s="78">
        <f>F49+F50+F51+F52</f>
        <v>20.669999999999998</v>
      </c>
      <c r="G48" s="78">
        <f>G49+G50+G51+G52</f>
        <v>18.415164752500004</v>
      </c>
      <c r="H48" s="78">
        <f>H49+H50+H51+H52</f>
        <v>19.5</v>
      </c>
      <c r="I48" s="57" t="s">
        <v>8</v>
      </c>
      <c r="J48" s="57" t="s">
        <v>8</v>
      </c>
      <c r="K48" s="57" t="s">
        <v>8</v>
      </c>
      <c r="L48" s="32"/>
    </row>
    <row r="49" spans="1:12" ht="15" customHeight="1">
      <c r="A49" s="180" t="s">
        <v>517</v>
      </c>
      <c r="B49" s="56" t="s">
        <v>151</v>
      </c>
      <c r="C49" s="73">
        <v>10.23</v>
      </c>
      <c r="D49" s="73">
        <v>11.96</v>
      </c>
      <c r="E49" s="73">
        <v>11.95</v>
      </c>
      <c r="F49" s="73">
        <v>16.62</v>
      </c>
      <c r="G49" s="73">
        <f>[108]Water!N15</f>
        <v>14.731110000000001</v>
      </c>
      <c r="H49" s="34">
        <v>15.81</v>
      </c>
      <c r="I49" s="57" t="s">
        <v>8</v>
      </c>
      <c r="J49" s="57" t="s">
        <v>8</v>
      </c>
      <c r="K49" s="57" t="s">
        <v>8</v>
      </c>
      <c r="L49" s="32"/>
    </row>
    <row r="50" spans="1:12" ht="15" customHeight="1">
      <c r="A50" s="180" t="s">
        <v>518</v>
      </c>
      <c r="B50" s="56" t="s">
        <v>151</v>
      </c>
      <c r="C50" s="73">
        <v>0</v>
      </c>
      <c r="D50" s="73">
        <v>0</v>
      </c>
      <c r="E50" s="73">
        <v>0</v>
      </c>
      <c r="F50" s="73">
        <v>0.33</v>
      </c>
      <c r="G50" s="73">
        <f>[108]Water!N16</f>
        <v>7.3228000000000001E-2</v>
      </c>
      <c r="H50" s="34">
        <v>0</v>
      </c>
      <c r="I50" s="57" t="s">
        <v>8</v>
      </c>
      <c r="J50" s="57" t="s">
        <v>8</v>
      </c>
      <c r="K50" s="57" t="s">
        <v>8</v>
      </c>
      <c r="L50" s="32"/>
    </row>
    <row r="51" spans="1:12" ht="15" customHeight="1">
      <c r="A51" s="180" t="s">
        <v>396</v>
      </c>
      <c r="B51" s="56" t="s">
        <v>151</v>
      </c>
      <c r="C51" s="73">
        <v>6.6</v>
      </c>
      <c r="D51" s="73">
        <v>7.89</v>
      </c>
      <c r="E51" s="73">
        <v>8.73</v>
      </c>
      <c r="F51" s="73">
        <v>3.72</v>
      </c>
      <c r="G51" s="73">
        <f>[108]Water!N17</f>
        <v>3.6104557525000005</v>
      </c>
      <c r="H51" s="34">
        <v>3.69</v>
      </c>
      <c r="I51" s="57" t="s">
        <v>8</v>
      </c>
      <c r="J51" s="57" t="s">
        <v>8</v>
      </c>
      <c r="K51" s="57" t="s">
        <v>8</v>
      </c>
      <c r="L51" s="32"/>
    </row>
    <row r="52" spans="1:12" ht="15" customHeight="1">
      <c r="A52" s="180" t="s">
        <v>397</v>
      </c>
      <c r="B52" s="56" t="s">
        <v>151</v>
      </c>
      <c r="C52" s="73">
        <v>0</v>
      </c>
      <c r="D52" s="73">
        <v>0</v>
      </c>
      <c r="E52" s="73">
        <v>0</v>
      </c>
      <c r="F52" s="73">
        <v>0</v>
      </c>
      <c r="G52" s="73">
        <f>[108]Water!N18</f>
        <v>3.7100000000000002E-4</v>
      </c>
      <c r="H52" s="34">
        <v>0</v>
      </c>
      <c r="I52" s="57" t="s">
        <v>8</v>
      </c>
      <c r="J52" s="57" t="s">
        <v>8</v>
      </c>
      <c r="K52" s="57" t="s">
        <v>8</v>
      </c>
      <c r="L52" s="32"/>
    </row>
    <row r="53" spans="1:12" ht="15" customHeight="1">
      <c r="A53" s="123" t="s">
        <v>502</v>
      </c>
      <c r="B53" s="56" t="s">
        <v>151</v>
      </c>
      <c r="C53" s="483">
        <v>0</v>
      </c>
      <c r="D53" s="73">
        <v>0.02</v>
      </c>
      <c r="E53" s="73">
        <v>1.0260959200000002</v>
      </c>
      <c r="F53" s="73">
        <v>0.96600700000000006</v>
      </c>
      <c r="G53" s="73">
        <v>0.80786100000000005</v>
      </c>
      <c r="H53" s="73">
        <v>0.95</v>
      </c>
      <c r="I53" s="57" t="s">
        <v>8</v>
      </c>
      <c r="J53" s="57" t="s">
        <v>8</v>
      </c>
      <c r="K53" s="57" t="s">
        <v>8</v>
      </c>
      <c r="L53" s="32"/>
    </row>
    <row r="54" spans="1:12" ht="15" customHeight="1">
      <c r="A54" s="354" t="s">
        <v>157</v>
      </c>
      <c r="B54" s="56"/>
      <c r="C54" s="84"/>
      <c r="D54" s="84"/>
      <c r="E54" s="84"/>
      <c r="F54" s="84"/>
      <c r="G54" s="84"/>
      <c r="H54" s="84"/>
      <c r="I54" s="57"/>
      <c r="J54" s="57"/>
      <c r="K54" s="57"/>
      <c r="L54" s="349" t="s">
        <v>158</v>
      </c>
    </row>
    <row r="55" spans="1:12" ht="15" customHeight="1">
      <c r="A55" s="358" t="s">
        <v>159</v>
      </c>
      <c r="B55" s="56" t="s">
        <v>151</v>
      </c>
      <c r="C55" s="78">
        <f t="shared" ref="C55:E55" si="6">C56+C59+C62+C65</f>
        <v>2.94</v>
      </c>
      <c r="D55" s="78">
        <f t="shared" si="6"/>
        <v>2.81</v>
      </c>
      <c r="E55" s="78">
        <f t="shared" si="6"/>
        <v>4.25</v>
      </c>
      <c r="F55" s="482">
        <v>614.16</v>
      </c>
      <c r="G55" s="78">
        <f>G56+G59+G62+G65</f>
        <v>659.24195203524994</v>
      </c>
      <c r="H55" s="78">
        <f>H56+H59+H62+H65</f>
        <v>583.92999999999995</v>
      </c>
      <c r="I55" s="57" t="s">
        <v>8</v>
      </c>
      <c r="J55" s="57" t="s">
        <v>8</v>
      </c>
      <c r="K55" s="57" t="s">
        <v>8</v>
      </c>
      <c r="L55" s="32"/>
    </row>
    <row r="56" spans="1:12" ht="15" customHeight="1">
      <c r="A56" s="358" t="s">
        <v>153</v>
      </c>
      <c r="B56" s="56" t="s">
        <v>151</v>
      </c>
      <c r="C56" s="78">
        <f>C57+C58</f>
        <v>0</v>
      </c>
      <c r="D56" s="78">
        <f t="shared" ref="D56:E56" si="7">D57+D58</f>
        <v>0</v>
      </c>
      <c r="E56" s="78">
        <f t="shared" si="7"/>
        <v>0</v>
      </c>
      <c r="F56" s="482">
        <v>608.91</v>
      </c>
      <c r="G56" s="78">
        <f>G57+G58</f>
        <v>654.8318613539999</v>
      </c>
      <c r="H56" s="78">
        <f>H57+H58</f>
        <v>579</v>
      </c>
      <c r="I56" s="57" t="s">
        <v>8</v>
      </c>
      <c r="J56" s="57" t="s">
        <v>8</v>
      </c>
      <c r="K56" s="57" t="s">
        <v>8</v>
      </c>
      <c r="L56" s="32"/>
    </row>
    <row r="57" spans="1:12" ht="15" customHeight="1">
      <c r="A57" s="79" t="s">
        <v>396</v>
      </c>
      <c r="B57" s="56" t="s">
        <v>151</v>
      </c>
      <c r="C57" s="73">
        <v>0</v>
      </c>
      <c r="D57" s="73">
        <v>0</v>
      </c>
      <c r="E57" s="73">
        <v>0</v>
      </c>
      <c r="F57" s="81" t="s">
        <v>417</v>
      </c>
      <c r="G57" s="73">
        <f>[107]Sheet!$I$46</f>
        <v>654.8318613539999</v>
      </c>
      <c r="H57" s="34">
        <v>579</v>
      </c>
      <c r="I57" s="57" t="s">
        <v>8</v>
      </c>
      <c r="J57" s="57" t="s">
        <v>8</v>
      </c>
      <c r="K57" s="57" t="s">
        <v>8</v>
      </c>
      <c r="L57" s="32"/>
    </row>
    <row r="58" spans="1:12" ht="15" customHeight="1">
      <c r="A58" s="39" t="s">
        <v>397</v>
      </c>
      <c r="B58" s="56" t="s">
        <v>151</v>
      </c>
      <c r="C58" s="73">
        <v>0</v>
      </c>
      <c r="D58" s="73">
        <v>0</v>
      </c>
      <c r="E58" s="73">
        <v>0</v>
      </c>
      <c r="F58" s="73">
        <v>0</v>
      </c>
      <c r="G58" s="73">
        <v>0</v>
      </c>
      <c r="H58" s="34">
        <v>0</v>
      </c>
      <c r="I58" s="57" t="s">
        <v>8</v>
      </c>
      <c r="J58" s="57" t="s">
        <v>8</v>
      </c>
      <c r="K58" s="57" t="s">
        <v>8</v>
      </c>
      <c r="L58" s="32"/>
    </row>
    <row r="59" spans="1:12" ht="15" customHeight="1">
      <c r="A59" s="358" t="s">
        <v>154</v>
      </c>
      <c r="B59" s="56" t="s">
        <v>151</v>
      </c>
      <c r="C59" s="78">
        <f>C60+C61</f>
        <v>0</v>
      </c>
      <c r="D59" s="78">
        <f t="shared" ref="D59:E59" si="8">D60+D61</f>
        <v>0</v>
      </c>
      <c r="E59" s="78">
        <f t="shared" si="8"/>
        <v>0</v>
      </c>
      <c r="F59" s="78">
        <f>F60+F61</f>
        <v>0.01</v>
      </c>
      <c r="G59" s="78">
        <f>G60+G61</f>
        <v>0</v>
      </c>
      <c r="H59" s="78">
        <f>H60+H61</f>
        <v>0</v>
      </c>
      <c r="I59" s="57" t="s">
        <v>8</v>
      </c>
      <c r="J59" s="57" t="s">
        <v>8</v>
      </c>
      <c r="K59" s="57" t="s">
        <v>8</v>
      </c>
      <c r="L59" s="32"/>
    </row>
    <row r="60" spans="1:12" ht="15" customHeight="1">
      <c r="A60" s="39" t="s">
        <v>396</v>
      </c>
      <c r="B60" s="56" t="s">
        <v>151</v>
      </c>
      <c r="C60" s="73">
        <v>0</v>
      </c>
      <c r="D60" s="73">
        <v>0</v>
      </c>
      <c r="E60" s="73">
        <v>0</v>
      </c>
      <c r="F60" s="73">
        <v>0.01</v>
      </c>
      <c r="G60" s="73">
        <v>0</v>
      </c>
      <c r="H60" s="34">
        <v>0</v>
      </c>
      <c r="I60" s="57" t="s">
        <v>8</v>
      </c>
      <c r="J60" s="57" t="s">
        <v>8</v>
      </c>
      <c r="K60" s="57" t="s">
        <v>8</v>
      </c>
      <c r="L60" s="32"/>
    </row>
    <row r="61" spans="1:12" ht="15" customHeight="1">
      <c r="A61" s="39" t="s">
        <v>397</v>
      </c>
      <c r="B61" s="56" t="s">
        <v>151</v>
      </c>
      <c r="C61" s="73">
        <v>0</v>
      </c>
      <c r="D61" s="73">
        <v>0</v>
      </c>
      <c r="E61" s="73">
        <v>0</v>
      </c>
      <c r="F61" s="73">
        <v>0</v>
      </c>
      <c r="G61" s="73">
        <v>0</v>
      </c>
      <c r="H61" s="34">
        <v>0</v>
      </c>
      <c r="I61" s="57" t="s">
        <v>8</v>
      </c>
      <c r="J61" s="57" t="s">
        <v>8</v>
      </c>
      <c r="K61" s="57" t="s">
        <v>8</v>
      </c>
      <c r="L61" s="32"/>
    </row>
    <row r="62" spans="1:12" ht="15" customHeight="1">
      <c r="A62" s="358" t="s">
        <v>155</v>
      </c>
      <c r="B62" s="56" t="s">
        <v>151</v>
      </c>
      <c r="C62" s="78">
        <f>C63+C64</f>
        <v>0</v>
      </c>
      <c r="D62" s="78">
        <f t="shared" ref="D62:E62" si="9">D63+D64</f>
        <v>0</v>
      </c>
      <c r="E62" s="78">
        <f t="shared" si="9"/>
        <v>0</v>
      </c>
      <c r="F62" s="78">
        <f>F63+F64</f>
        <v>0</v>
      </c>
      <c r="G62" s="78">
        <f>G63+G64</f>
        <v>0</v>
      </c>
      <c r="H62" s="78">
        <f>H63+H64</f>
        <v>0</v>
      </c>
      <c r="I62" s="57" t="s">
        <v>8</v>
      </c>
      <c r="J62" s="57" t="s">
        <v>8</v>
      </c>
      <c r="K62" s="57" t="s">
        <v>8</v>
      </c>
      <c r="L62" s="32"/>
    </row>
    <row r="63" spans="1:12" ht="15" customHeight="1">
      <c r="A63" s="39" t="s">
        <v>396</v>
      </c>
      <c r="B63" s="56" t="s">
        <v>151</v>
      </c>
      <c r="C63" s="73">
        <v>0</v>
      </c>
      <c r="D63" s="73">
        <v>0</v>
      </c>
      <c r="E63" s="73">
        <v>0</v>
      </c>
      <c r="F63" s="73">
        <v>0</v>
      </c>
      <c r="G63" s="73">
        <v>0</v>
      </c>
      <c r="H63" s="34">
        <v>0</v>
      </c>
      <c r="I63" s="57" t="s">
        <v>8</v>
      </c>
      <c r="J63" s="57" t="s">
        <v>8</v>
      </c>
      <c r="K63" s="57" t="s">
        <v>8</v>
      </c>
      <c r="L63" s="32"/>
    </row>
    <row r="64" spans="1:12" ht="15" customHeight="1">
      <c r="A64" s="39" t="s">
        <v>397</v>
      </c>
      <c r="B64" s="56" t="s">
        <v>151</v>
      </c>
      <c r="C64" s="73">
        <v>0</v>
      </c>
      <c r="D64" s="73">
        <v>0</v>
      </c>
      <c r="E64" s="73">
        <v>0</v>
      </c>
      <c r="F64" s="73">
        <v>0</v>
      </c>
      <c r="G64" s="73">
        <v>0</v>
      </c>
      <c r="H64" s="34">
        <v>0</v>
      </c>
      <c r="I64" s="57" t="s">
        <v>8</v>
      </c>
      <c r="J64" s="57" t="s">
        <v>8</v>
      </c>
      <c r="K64" s="57" t="s">
        <v>8</v>
      </c>
      <c r="L64" s="32"/>
    </row>
    <row r="65" spans="1:13" ht="15" customHeight="1">
      <c r="A65" s="358" t="s">
        <v>156</v>
      </c>
      <c r="B65" s="56" t="s">
        <v>151</v>
      </c>
      <c r="C65" s="78">
        <f>C66+C67</f>
        <v>2.94</v>
      </c>
      <c r="D65" s="78">
        <f t="shared" ref="D65:E65" si="10">D66+D67</f>
        <v>2.81</v>
      </c>
      <c r="E65" s="78">
        <f t="shared" si="10"/>
        <v>4.25</v>
      </c>
      <c r="F65" s="78">
        <f>F66+F67</f>
        <v>5.24</v>
      </c>
      <c r="G65" s="78">
        <f>G66+G67</f>
        <v>4.4100906812500007</v>
      </c>
      <c r="H65" s="78">
        <f>H66+H67</f>
        <v>4.93</v>
      </c>
      <c r="I65" s="57" t="s">
        <v>8</v>
      </c>
      <c r="J65" s="57" t="s">
        <v>8</v>
      </c>
      <c r="K65" s="57" t="s">
        <v>8</v>
      </c>
      <c r="L65" s="32"/>
    </row>
    <row r="66" spans="1:13" ht="15" customHeight="1">
      <c r="A66" s="39" t="s">
        <v>396</v>
      </c>
      <c r="B66" s="56" t="s">
        <v>151</v>
      </c>
      <c r="C66" s="73">
        <v>0</v>
      </c>
      <c r="D66" s="73">
        <v>0</v>
      </c>
      <c r="E66" s="73">
        <v>0</v>
      </c>
      <c r="F66" s="73">
        <v>0</v>
      </c>
      <c r="G66" s="73">
        <f>[108]Water!N31</f>
        <v>7.3200000000000017E-5</v>
      </c>
      <c r="H66" s="34">
        <v>0</v>
      </c>
      <c r="I66" s="57" t="s">
        <v>8</v>
      </c>
      <c r="J66" s="57" t="s">
        <v>8</v>
      </c>
      <c r="K66" s="57" t="s">
        <v>8</v>
      </c>
      <c r="L66" s="32"/>
    </row>
    <row r="67" spans="1:13" ht="15" customHeight="1">
      <c r="A67" s="39" t="s">
        <v>397</v>
      </c>
      <c r="B67" s="56" t="s">
        <v>151</v>
      </c>
      <c r="C67" s="73">
        <v>2.94</v>
      </c>
      <c r="D67" s="73">
        <v>2.81</v>
      </c>
      <c r="E67" s="73">
        <v>4.25</v>
      </c>
      <c r="F67" s="73">
        <v>5.24</v>
      </c>
      <c r="G67" s="73">
        <f>[108]Water!N32</f>
        <v>4.4100174812500006</v>
      </c>
      <c r="H67" s="34">
        <v>4.93</v>
      </c>
      <c r="I67" s="57" t="s">
        <v>8</v>
      </c>
      <c r="J67" s="57" t="s">
        <v>8</v>
      </c>
      <c r="K67" s="57" t="s">
        <v>8</v>
      </c>
      <c r="L67" s="32"/>
    </row>
    <row r="68" spans="1:13" ht="15" customHeight="1">
      <c r="A68" s="358" t="s">
        <v>564</v>
      </c>
      <c r="B68" s="513" t="s">
        <v>151</v>
      </c>
      <c r="C68" s="514">
        <v>0</v>
      </c>
      <c r="D68" s="78">
        <v>0</v>
      </c>
      <c r="E68" s="78">
        <v>0.24</v>
      </c>
      <c r="F68" s="78">
        <v>0.13</v>
      </c>
      <c r="G68" s="78">
        <v>0.13</v>
      </c>
      <c r="H68" s="78">
        <v>0.13</v>
      </c>
      <c r="I68" s="57" t="s">
        <v>8</v>
      </c>
      <c r="J68" s="57" t="s">
        <v>8</v>
      </c>
      <c r="K68" s="57" t="s">
        <v>8</v>
      </c>
      <c r="L68" s="32"/>
    </row>
    <row r="69" spans="1:13" ht="15" customHeight="1">
      <c r="A69" s="354" t="s">
        <v>160</v>
      </c>
      <c r="B69" s="56"/>
      <c r="C69" s="348"/>
      <c r="D69" s="348"/>
      <c r="E69" s="348"/>
      <c r="F69" s="348"/>
      <c r="G69" s="348"/>
      <c r="H69" s="348"/>
      <c r="I69" s="57"/>
      <c r="J69" s="57"/>
      <c r="K69" s="57"/>
      <c r="L69" s="349" t="s">
        <v>161</v>
      </c>
    </row>
    <row r="70" spans="1:13" ht="15" customHeight="1">
      <c r="A70" s="360" t="s">
        <v>162</v>
      </c>
      <c r="B70" s="56" t="s">
        <v>151</v>
      </c>
      <c r="C70" s="73">
        <f t="shared" ref="C70:H70" si="11">C38-C55</f>
        <v>13.889999999999999</v>
      </c>
      <c r="D70" s="73">
        <f t="shared" si="11"/>
        <v>17.040000000000003</v>
      </c>
      <c r="E70" s="73">
        <f t="shared" si="11"/>
        <v>16.43</v>
      </c>
      <c r="F70" s="73">
        <f t="shared" si="11"/>
        <v>15.300000000000068</v>
      </c>
      <c r="G70" s="73">
        <f t="shared" si="11"/>
        <v>14.133775785450098</v>
      </c>
      <c r="H70" s="34">
        <f t="shared" si="11"/>
        <v>14.759999999999991</v>
      </c>
      <c r="I70" s="57" t="s">
        <v>8</v>
      </c>
      <c r="J70" s="57" t="s">
        <v>8</v>
      </c>
      <c r="K70" s="57" t="s">
        <v>8</v>
      </c>
      <c r="L70" s="32"/>
      <c r="M70" s="7"/>
    </row>
    <row r="71" spans="1:13" ht="15" customHeight="1">
      <c r="A71" s="358" t="s">
        <v>565</v>
      </c>
      <c r="B71" s="513" t="s">
        <v>151</v>
      </c>
      <c r="C71" s="514"/>
      <c r="D71" s="78">
        <f>D38-(D57+D60+D63+D66)</f>
        <v>19.850000000000001</v>
      </c>
      <c r="E71" s="78">
        <f>E38-(E57+E60+E63+E66)</f>
        <v>20.68</v>
      </c>
      <c r="F71" s="78">
        <f>F38-(F56+F60+F63+F66)</f>
        <v>20.540000000000077</v>
      </c>
      <c r="G71" s="78">
        <f>G38-(G57+G60+G63+G66)</f>
        <v>18.543793266700163</v>
      </c>
      <c r="H71" s="481">
        <f>H38-(H57+H60+H63+H66)</f>
        <v>19.689999999999941</v>
      </c>
      <c r="I71" s="57"/>
      <c r="J71" s="82">
        <v>22.58</v>
      </c>
      <c r="K71" s="60" t="s">
        <v>10</v>
      </c>
      <c r="L71" s="32"/>
      <c r="M71" s="7"/>
    </row>
    <row r="72" spans="1:13" ht="15" customHeight="1">
      <c r="A72" s="358" t="s">
        <v>566</v>
      </c>
      <c r="B72" s="513" t="s">
        <v>151</v>
      </c>
      <c r="C72" s="514">
        <f>C52-C67</f>
        <v>-2.94</v>
      </c>
      <c r="D72" s="78">
        <v>0.02</v>
      </c>
      <c r="E72" s="78">
        <v>0.78609592000000017</v>
      </c>
      <c r="F72" s="78">
        <v>0.83600700000000006</v>
      </c>
      <c r="G72" s="78">
        <f>G53-G68</f>
        <v>0.67786100000000005</v>
      </c>
      <c r="H72" s="482">
        <f>H53-H68</f>
        <v>0.82</v>
      </c>
      <c r="I72" s="57"/>
      <c r="J72" s="82">
        <v>0.68658363253762089</v>
      </c>
      <c r="K72" s="60" t="s">
        <v>10</v>
      </c>
      <c r="L72" s="32"/>
      <c r="M72" s="7"/>
    </row>
    <row r="73" spans="1:13" ht="15" customHeight="1">
      <c r="A73" s="123" t="s">
        <v>163</v>
      </c>
      <c r="B73" s="56" t="s">
        <v>418</v>
      </c>
      <c r="C73" s="73">
        <v>1.22</v>
      </c>
      <c r="D73" s="73">
        <v>1.24</v>
      </c>
      <c r="E73" s="73">
        <v>1.1200000000000001</v>
      </c>
      <c r="F73" s="73">
        <v>1.03</v>
      </c>
      <c r="G73" s="73">
        <f>[107]Sheet!$I$51</f>
        <v>1.0151648755441076</v>
      </c>
      <c r="H73" s="34">
        <v>1.04</v>
      </c>
      <c r="I73" s="57" t="s">
        <v>8</v>
      </c>
      <c r="J73" s="57" t="s">
        <v>8</v>
      </c>
      <c r="K73" s="57" t="s">
        <v>8</v>
      </c>
      <c r="L73" s="32"/>
    </row>
    <row r="74" spans="1:13" ht="15" customHeight="1">
      <c r="A74" s="123" t="s">
        <v>43</v>
      </c>
      <c r="B74" s="56" t="s">
        <v>189</v>
      </c>
      <c r="C74" s="73">
        <v>100</v>
      </c>
      <c r="D74" s="73">
        <v>99</v>
      </c>
      <c r="E74" s="73">
        <v>99</v>
      </c>
      <c r="F74" s="73">
        <v>99.91</v>
      </c>
      <c r="G74" s="73">
        <v>99.92</v>
      </c>
      <c r="H74" s="34">
        <v>99</v>
      </c>
      <c r="I74" s="57" t="s">
        <v>8</v>
      </c>
      <c r="J74" s="57" t="s">
        <v>8</v>
      </c>
      <c r="K74" s="57" t="s">
        <v>8</v>
      </c>
      <c r="L74" s="32"/>
      <c r="M74" s="7"/>
    </row>
    <row r="75" spans="1:13" s="300" customFormat="1" ht="12">
      <c r="A75" s="310" t="s">
        <v>15</v>
      </c>
      <c r="B75" s="301"/>
      <c r="F75" s="472"/>
      <c r="G75" s="472"/>
      <c r="H75" s="472"/>
      <c r="L75" s="302"/>
    </row>
    <row r="76" spans="1:13" s="300" customFormat="1" ht="13.5" customHeight="1">
      <c r="A76" s="456" t="s">
        <v>452</v>
      </c>
      <c r="F76" s="303"/>
      <c r="G76" s="303"/>
      <c r="H76" s="303"/>
      <c r="I76" s="304"/>
      <c r="J76" s="304"/>
      <c r="K76" s="304"/>
      <c r="L76" s="302"/>
    </row>
    <row r="77" spans="1:13" s="300" customFormat="1" ht="13.5">
      <c r="A77" s="446" t="s">
        <v>453</v>
      </c>
      <c r="L77" s="302"/>
    </row>
    <row r="78" spans="1:13" s="300" customFormat="1" ht="13.5">
      <c r="A78" s="446" t="s">
        <v>454</v>
      </c>
      <c r="L78" s="302"/>
    </row>
    <row r="79" spans="1:13" s="300" customFormat="1" ht="13.5">
      <c r="A79" s="446" t="s">
        <v>455</v>
      </c>
      <c r="L79" s="302"/>
    </row>
    <row r="80" spans="1:13" ht="15" customHeight="1">
      <c r="A80" s="1"/>
      <c r="B80" s="4"/>
      <c r="L80" s="5"/>
    </row>
    <row r="81" spans="1:13" ht="15" customHeight="1">
      <c r="A81" s="355" t="s">
        <v>491</v>
      </c>
      <c r="B81" s="53"/>
      <c r="C81" s="54"/>
      <c r="D81" s="54"/>
      <c r="E81" s="54"/>
      <c r="F81" s="54"/>
      <c r="G81" s="54"/>
      <c r="H81" s="54"/>
      <c r="I81" s="54"/>
      <c r="J81" s="54"/>
      <c r="K81" s="54"/>
      <c r="L81" s="55"/>
    </row>
    <row r="82" spans="1:13" ht="15" customHeight="1">
      <c r="A82" s="354" t="s">
        <v>164</v>
      </c>
      <c r="B82" s="56"/>
      <c r="C82" s="58"/>
      <c r="D82" s="58"/>
      <c r="E82" s="58"/>
      <c r="F82" s="58"/>
      <c r="G82" s="58"/>
      <c r="H82" s="58"/>
      <c r="I82" s="58"/>
      <c r="J82" s="58"/>
      <c r="K82" s="58"/>
      <c r="L82" s="349" t="s">
        <v>165</v>
      </c>
      <c r="M82" s="7"/>
    </row>
    <row r="83" spans="1:13" s="86" customFormat="1" ht="15" customHeight="1">
      <c r="A83" s="361" t="s">
        <v>567</v>
      </c>
      <c r="B83" s="84"/>
      <c r="C83" s="66"/>
      <c r="D83" s="66"/>
      <c r="E83" s="66"/>
      <c r="F83" s="66"/>
      <c r="G83" s="66"/>
      <c r="H83" s="66"/>
      <c r="I83" s="57" t="s">
        <v>8</v>
      </c>
      <c r="J83" s="57" t="s">
        <v>8</v>
      </c>
      <c r="K83" s="57" t="s">
        <v>8</v>
      </c>
      <c r="L83" s="85"/>
    </row>
    <row r="84" spans="1:13" ht="15" customHeight="1">
      <c r="A84" s="123" t="s">
        <v>166</v>
      </c>
      <c r="B84" s="56" t="s">
        <v>167</v>
      </c>
      <c r="C84" s="87" t="s">
        <v>18</v>
      </c>
      <c r="D84" s="87" t="s">
        <v>18</v>
      </c>
      <c r="E84" s="66">
        <v>37</v>
      </c>
      <c r="F84" s="66">
        <v>45</v>
      </c>
      <c r="G84" s="66">
        <v>50</v>
      </c>
      <c r="H84" s="88">
        <v>62</v>
      </c>
      <c r="I84" s="57" t="s">
        <v>8</v>
      </c>
      <c r="J84" s="57" t="s">
        <v>8</v>
      </c>
      <c r="K84" s="57" t="s">
        <v>8</v>
      </c>
      <c r="L84" s="32"/>
    </row>
    <row r="85" spans="1:13" ht="15" customHeight="1">
      <c r="A85" s="123" t="s">
        <v>168</v>
      </c>
      <c r="B85" s="56" t="s">
        <v>169</v>
      </c>
      <c r="C85" s="87" t="s">
        <v>18</v>
      </c>
      <c r="D85" s="87" t="s">
        <v>18</v>
      </c>
      <c r="E85" s="73">
        <v>377.03</v>
      </c>
      <c r="F85" s="73">
        <v>1082.24</v>
      </c>
      <c r="G85" s="73">
        <v>1105.81</v>
      </c>
      <c r="H85" s="34">
        <v>1023.02</v>
      </c>
      <c r="I85" s="57" t="s">
        <v>8</v>
      </c>
      <c r="J85" s="57" t="s">
        <v>8</v>
      </c>
      <c r="K85" s="57" t="s">
        <v>8</v>
      </c>
      <c r="L85" s="32"/>
      <c r="M85" s="45"/>
    </row>
    <row r="86" spans="1:13" ht="15" customHeight="1">
      <c r="A86" s="361" t="s">
        <v>568</v>
      </c>
      <c r="B86" s="56"/>
      <c r="C86" s="89"/>
      <c r="D86" s="89"/>
      <c r="E86" s="66"/>
      <c r="F86" s="66"/>
      <c r="G86" s="66"/>
      <c r="H86" s="66"/>
      <c r="I86" s="57" t="s">
        <v>8</v>
      </c>
      <c r="J86" s="57" t="s">
        <v>8</v>
      </c>
      <c r="K86" s="57" t="s">
        <v>8</v>
      </c>
      <c r="L86" s="32"/>
      <c r="M86" s="90"/>
    </row>
    <row r="87" spans="1:13" ht="15" customHeight="1">
      <c r="A87" s="123" t="s">
        <v>166</v>
      </c>
      <c r="B87" s="56" t="s">
        <v>167</v>
      </c>
      <c r="C87" s="87" t="s">
        <v>18</v>
      </c>
      <c r="D87" s="87" t="s">
        <v>18</v>
      </c>
      <c r="E87" s="66">
        <v>30</v>
      </c>
      <c r="F87" s="66">
        <v>45</v>
      </c>
      <c r="G87" s="66">
        <v>50</v>
      </c>
      <c r="H87" s="33">
        <v>59</v>
      </c>
      <c r="I87" s="57" t="s">
        <v>8</v>
      </c>
      <c r="J87" s="57" t="s">
        <v>8</v>
      </c>
      <c r="K87" s="57" t="s">
        <v>8</v>
      </c>
      <c r="L87" s="32"/>
    </row>
    <row r="88" spans="1:13" ht="15" customHeight="1">
      <c r="A88" s="123" t="s">
        <v>168</v>
      </c>
      <c r="B88" s="56" t="s">
        <v>169</v>
      </c>
      <c r="C88" s="87" t="s">
        <v>18</v>
      </c>
      <c r="D88" s="87" t="s">
        <v>18</v>
      </c>
      <c r="E88" s="91">
        <v>353.3</v>
      </c>
      <c r="F88" s="73">
        <v>1082.24</v>
      </c>
      <c r="G88" s="73">
        <v>1105.81</v>
      </c>
      <c r="H88" s="33">
        <f>H85-24.27</f>
        <v>998.75</v>
      </c>
      <c r="I88" s="57" t="s">
        <v>8</v>
      </c>
      <c r="J88" s="57" t="s">
        <v>8</v>
      </c>
      <c r="K88" s="57" t="s">
        <v>8</v>
      </c>
      <c r="L88" s="32"/>
      <c r="M88" s="45"/>
    </row>
    <row r="89" spans="1:13" ht="15" customHeight="1">
      <c r="A89" s="361" t="s">
        <v>569</v>
      </c>
      <c r="B89" s="56"/>
      <c r="C89" s="89"/>
      <c r="D89" s="89"/>
      <c r="E89" s="66"/>
      <c r="F89" s="66"/>
      <c r="G89" s="66"/>
      <c r="H89" s="66"/>
      <c r="I89" s="57" t="s">
        <v>8</v>
      </c>
      <c r="J89" s="57" t="s">
        <v>8</v>
      </c>
      <c r="K89" s="57" t="s">
        <v>8</v>
      </c>
      <c r="L89" s="32"/>
    </row>
    <row r="90" spans="1:13" ht="15" customHeight="1">
      <c r="A90" s="123" t="s">
        <v>166</v>
      </c>
      <c r="B90" s="56" t="s">
        <v>167</v>
      </c>
      <c r="C90" s="87" t="s">
        <v>18</v>
      </c>
      <c r="D90" s="87" t="s">
        <v>18</v>
      </c>
      <c r="E90" s="66">
        <v>3</v>
      </c>
      <c r="F90" s="66">
        <v>3</v>
      </c>
      <c r="G90" s="66">
        <v>3</v>
      </c>
      <c r="H90" s="66">
        <v>3</v>
      </c>
      <c r="I90" s="57" t="s">
        <v>8</v>
      </c>
      <c r="J90" s="57" t="s">
        <v>8</v>
      </c>
      <c r="K90" s="57" t="s">
        <v>8</v>
      </c>
      <c r="L90" s="32"/>
    </row>
    <row r="91" spans="1:13" ht="15" customHeight="1">
      <c r="A91" s="123" t="s">
        <v>168</v>
      </c>
      <c r="B91" s="56" t="s">
        <v>169</v>
      </c>
      <c r="C91" s="87" t="s">
        <v>18</v>
      </c>
      <c r="D91" s="87" t="s">
        <v>18</v>
      </c>
      <c r="E91" s="73">
        <v>24.27</v>
      </c>
      <c r="F91" s="73">
        <v>24.27</v>
      </c>
      <c r="G91" s="73">
        <v>24.27</v>
      </c>
      <c r="H91" s="73">
        <v>24.27</v>
      </c>
      <c r="I91" s="57" t="s">
        <v>8</v>
      </c>
      <c r="J91" s="57" t="s">
        <v>8</v>
      </c>
      <c r="K91" s="57" t="s">
        <v>8</v>
      </c>
      <c r="L91" s="32"/>
    </row>
    <row r="92" spans="1:13" ht="15" customHeight="1">
      <c r="A92" s="361" t="s">
        <v>570</v>
      </c>
      <c r="B92" s="56"/>
      <c r="C92" s="89"/>
      <c r="D92" s="89"/>
      <c r="E92" s="66"/>
      <c r="F92" s="66"/>
      <c r="G92" s="66"/>
      <c r="H92" s="66"/>
      <c r="I92" s="57" t="s">
        <v>8</v>
      </c>
      <c r="J92" s="57" t="s">
        <v>8</v>
      </c>
      <c r="K92" s="57" t="s">
        <v>8</v>
      </c>
      <c r="L92" s="32"/>
    </row>
    <row r="93" spans="1:13" ht="15" customHeight="1">
      <c r="A93" s="123" t="s">
        <v>166</v>
      </c>
      <c r="B93" s="56" t="s">
        <v>167</v>
      </c>
      <c r="C93" s="87" t="s">
        <v>18</v>
      </c>
      <c r="D93" s="87" t="s">
        <v>18</v>
      </c>
      <c r="E93" s="66">
        <v>3</v>
      </c>
      <c r="F93" s="66">
        <v>3</v>
      </c>
      <c r="G93" s="66">
        <v>3</v>
      </c>
      <c r="H93" s="66">
        <v>3</v>
      </c>
      <c r="I93" s="57" t="s">
        <v>8</v>
      </c>
      <c r="J93" s="57" t="s">
        <v>8</v>
      </c>
      <c r="K93" s="57" t="s">
        <v>8</v>
      </c>
      <c r="L93" s="32"/>
    </row>
    <row r="94" spans="1:13" ht="15" customHeight="1">
      <c r="A94" s="123" t="s">
        <v>168</v>
      </c>
      <c r="B94" s="56" t="s">
        <v>169</v>
      </c>
      <c r="C94" s="87" t="s">
        <v>18</v>
      </c>
      <c r="D94" s="87" t="s">
        <v>18</v>
      </c>
      <c r="E94" s="73">
        <v>24.27</v>
      </c>
      <c r="F94" s="73">
        <v>24.27</v>
      </c>
      <c r="G94" s="73">
        <v>24.27</v>
      </c>
      <c r="H94" s="73">
        <v>24.27</v>
      </c>
      <c r="I94" s="57" t="s">
        <v>8</v>
      </c>
      <c r="J94" s="57" t="s">
        <v>8</v>
      </c>
      <c r="K94" s="57" t="s">
        <v>8</v>
      </c>
      <c r="L94" s="32"/>
    </row>
    <row r="95" spans="1:13" ht="15" hidden="1" customHeight="1">
      <c r="A95" s="310" t="s">
        <v>15</v>
      </c>
      <c r="L95" s="5"/>
    </row>
    <row r="96" spans="1:13" ht="15" hidden="1" customHeight="1">
      <c r="A96" s="1"/>
      <c r="L96" s="5"/>
    </row>
    <row r="97" spans="1:13" ht="15" customHeight="1">
      <c r="A97" s="1"/>
      <c r="B97" s="4"/>
      <c r="L97" s="5"/>
    </row>
    <row r="98" spans="1:13" ht="15" customHeight="1">
      <c r="A98" s="355" t="s">
        <v>170</v>
      </c>
      <c r="B98" s="53"/>
      <c r="C98" s="54"/>
      <c r="D98" s="54"/>
      <c r="E98" s="54"/>
      <c r="F98" s="54"/>
      <c r="G98" s="54"/>
      <c r="H98" s="54"/>
      <c r="I98" s="54"/>
      <c r="J98" s="54"/>
      <c r="K98" s="54"/>
      <c r="L98" s="55"/>
    </row>
    <row r="99" spans="1:13" ht="15" customHeight="1">
      <c r="A99" s="354" t="s">
        <v>171</v>
      </c>
      <c r="B99" s="56"/>
      <c r="C99" s="58"/>
      <c r="D99" s="58"/>
      <c r="E99" s="58"/>
      <c r="F99" s="58"/>
      <c r="G99" s="58"/>
      <c r="H99" s="352"/>
      <c r="I99" s="58"/>
      <c r="J99" s="58"/>
      <c r="K99" s="58"/>
      <c r="L99" s="349"/>
      <c r="M99" s="7"/>
    </row>
    <row r="100" spans="1:13" ht="15" customHeight="1">
      <c r="A100" s="358" t="s">
        <v>393</v>
      </c>
      <c r="B100" s="56" t="s">
        <v>419</v>
      </c>
      <c r="C100" s="298">
        <f t="shared" ref="C100:H100" si="12">C101+C102</f>
        <v>4560715</v>
      </c>
      <c r="D100" s="67">
        <f t="shared" si="12"/>
        <v>5204783</v>
      </c>
      <c r="E100" s="480">
        <f t="shared" si="12"/>
        <v>5396815</v>
      </c>
      <c r="F100" s="480">
        <f t="shared" si="12"/>
        <v>5587529</v>
      </c>
      <c r="G100" s="480">
        <f t="shared" si="12"/>
        <v>5163630</v>
      </c>
      <c r="H100" s="480">
        <f t="shared" si="12"/>
        <v>5161639</v>
      </c>
      <c r="I100" s="57" t="s">
        <v>8</v>
      </c>
      <c r="J100" s="57" t="s">
        <v>8</v>
      </c>
      <c r="K100" s="57" t="s">
        <v>8</v>
      </c>
      <c r="L100" s="32"/>
      <c r="M100" s="93"/>
    </row>
    <row r="101" spans="1:13" ht="15" customHeight="1">
      <c r="A101" s="83" t="s">
        <v>420</v>
      </c>
      <c r="B101" s="56" t="s">
        <v>419</v>
      </c>
      <c r="C101" s="66">
        <v>4559001</v>
      </c>
      <c r="D101" s="66">
        <v>5203068</v>
      </c>
      <c r="E101" s="66">
        <v>5395590</v>
      </c>
      <c r="F101" s="66">
        <v>5582993</v>
      </c>
      <c r="G101" s="66">
        <v>5158001</v>
      </c>
      <c r="H101" s="33">
        <v>5155400</v>
      </c>
      <c r="I101" s="68">
        <v>5650000</v>
      </c>
      <c r="J101" s="43">
        <v>5830000</v>
      </c>
      <c r="K101" s="60" t="s">
        <v>10</v>
      </c>
      <c r="L101" s="32" t="s">
        <v>172</v>
      </c>
      <c r="M101" s="93"/>
    </row>
    <row r="102" spans="1:13" ht="15" customHeight="1">
      <c r="A102" s="83" t="s">
        <v>173</v>
      </c>
      <c r="B102" s="56" t="s">
        <v>419</v>
      </c>
      <c r="C102" s="299">
        <f t="shared" ref="C102:H102" si="13">C103</f>
        <v>1714</v>
      </c>
      <c r="D102" s="299">
        <f t="shared" si="13"/>
        <v>1715</v>
      </c>
      <c r="E102" s="66">
        <f t="shared" si="13"/>
        <v>1225</v>
      </c>
      <c r="F102" s="66">
        <f t="shared" si="13"/>
        <v>4536</v>
      </c>
      <c r="G102" s="66">
        <f t="shared" si="13"/>
        <v>5629</v>
      </c>
      <c r="H102" s="66">
        <f t="shared" si="13"/>
        <v>6239</v>
      </c>
      <c r="I102" s="68">
        <v>2800</v>
      </c>
      <c r="J102" s="43">
        <v>7670</v>
      </c>
      <c r="K102" s="60" t="s">
        <v>10</v>
      </c>
      <c r="L102" s="32" t="s">
        <v>174</v>
      </c>
      <c r="M102" s="93"/>
    </row>
    <row r="103" spans="1:13" ht="15" customHeight="1">
      <c r="A103" s="98" t="s">
        <v>175</v>
      </c>
      <c r="B103" s="56" t="s">
        <v>419</v>
      </c>
      <c r="C103" s="66">
        <v>1714</v>
      </c>
      <c r="D103" s="66">
        <v>1715</v>
      </c>
      <c r="E103" s="66">
        <v>1225</v>
      </c>
      <c r="F103" s="66">
        <v>4536</v>
      </c>
      <c r="G103" s="66">
        <v>5629</v>
      </c>
      <c r="H103" s="33">
        <v>6239</v>
      </c>
      <c r="I103" s="57" t="s">
        <v>8</v>
      </c>
      <c r="J103" s="57" t="s">
        <v>8</v>
      </c>
      <c r="K103" s="57"/>
      <c r="L103" s="32"/>
      <c r="M103" s="93"/>
    </row>
    <row r="104" spans="1:13" ht="15" customHeight="1">
      <c r="A104" s="98" t="s">
        <v>421</v>
      </c>
      <c r="B104" s="56" t="s">
        <v>419</v>
      </c>
      <c r="C104" s="66" t="s">
        <v>18</v>
      </c>
      <c r="D104" s="66" t="s">
        <v>18</v>
      </c>
      <c r="E104" s="66" t="s">
        <v>18</v>
      </c>
      <c r="F104" s="66" t="s">
        <v>18</v>
      </c>
      <c r="G104" s="66" t="s">
        <v>18</v>
      </c>
      <c r="H104" s="66" t="s">
        <v>18</v>
      </c>
      <c r="I104" s="57" t="s">
        <v>8</v>
      </c>
      <c r="J104" s="57" t="s">
        <v>8</v>
      </c>
      <c r="K104" s="57"/>
      <c r="L104" s="32"/>
    </row>
    <row r="105" spans="1:13" ht="15" customHeight="1">
      <c r="A105" s="123" t="s">
        <v>176</v>
      </c>
      <c r="B105" s="56" t="s">
        <v>422</v>
      </c>
      <c r="C105" s="515">
        <v>0.41289999999999999</v>
      </c>
      <c r="D105" s="73">
        <v>0.39200000000000002</v>
      </c>
      <c r="E105" s="73">
        <v>0.38190000000000002</v>
      </c>
      <c r="F105" s="73">
        <v>0.38479999999999998</v>
      </c>
      <c r="G105" s="73">
        <v>0.38041999999999998</v>
      </c>
      <c r="H105" s="516">
        <v>0.3735</v>
      </c>
      <c r="I105" s="57" t="s">
        <v>8</v>
      </c>
      <c r="J105" s="57" t="s">
        <v>8</v>
      </c>
      <c r="K105" s="57"/>
      <c r="L105" s="32" t="s">
        <v>177</v>
      </c>
    </row>
    <row r="106" spans="1:13" ht="15" customHeight="1">
      <c r="A106" s="123" t="s">
        <v>178</v>
      </c>
      <c r="B106" s="56" t="s">
        <v>11</v>
      </c>
      <c r="C106" s="73">
        <v>100</v>
      </c>
      <c r="D106" s="73">
        <v>95</v>
      </c>
      <c r="E106" s="73">
        <v>92</v>
      </c>
      <c r="F106" s="73">
        <v>99.91</v>
      </c>
      <c r="G106" s="81">
        <v>99.92</v>
      </c>
      <c r="H106" s="34">
        <v>99</v>
      </c>
      <c r="I106" s="57" t="s">
        <v>8</v>
      </c>
      <c r="J106" s="57" t="s">
        <v>8</v>
      </c>
      <c r="K106" s="57"/>
      <c r="L106" s="32"/>
    </row>
    <row r="107" spans="1:13" ht="15" customHeight="1">
      <c r="A107" s="358" t="s">
        <v>179</v>
      </c>
      <c r="B107" s="56" t="s">
        <v>419</v>
      </c>
      <c r="C107" s="94" t="s">
        <v>8</v>
      </c>
      <c r="D107" s="95" t="s">
        <v>8</v>
      </c>
      <c r="E107" s="480">
        <f>SUM(E108:E110)</f>
        <v>322878.23</v>
      </c>
      <c r="F107" s="480">
        <f>SUM(F108:F110)</f>
        <v>1363396.73</v>
      </c>
      <c r="G107" s="480">
        <f>SUM(G108:G110)</f>
        <v>1323794.82</v>
      </c>
      <c r="H107" s="480">
        <f>SUM(H108:H110)</f>
        <v>1258413.82</v>
      </c>
      <c r="I107" s="57" t="s">
        <v>8</v>
      </c>
      <c r="J107" s="43" t="s">
        <v>8</v>
      </c>
      <c r="K107" s="60" t="s">
        <v>10</v>
      </c>
      <c r="L107" s="32" t="s">
        <v>180</v>
      </c>
      <c r="M107" s="7"/>
    </row>
    <row r="108" spans="1:13" ht="15" customHeight="1">
      <c r="A108" s="123" t="s">
        <v>181</v>
      </c>
      <c r="B108" s="56" t="s">
        <v>419</v>
      </c>
      <c r="C108" s="96" t="s">
        <v>8</v>
      </c>
      <c r="D108" s="96" t="s">
        <v>8</v>
      </c>
      <c r="E108" s="66">
        <v>7113.92</v>
      </c>
      <c r="F108" s="66">
        <v>3080.24</v>
      </c>
      <c r="G108" s="66">
        <v>2744.28</v>
      </c>
      <c r="H108" s="88">
        <v>3445.46</v>
      </c>
      <c r="I108" s="57" t="s">
        <v>8</v>
      </c>
      <c r="J108" s="57" t="s">
        <v>8</v>
      </c>
      <c r="K108" s="57"/>
      <c r="L108" s="32"/>
    </row>
    <row r="109" spans="1:13" ht="15" customHeight="1">
      <c r="A109" s="360" t="s">
        <v>182</v>
      </c>
      <c r="B109" s="56" t="s">
        <v>419</v>
      </c>
      <c r="C109" s="96" t="s">
        <v>8</v>
      </c>
      <c r="D109" s="96" t="s">
        <v>8</v>
      </c>
      <c r="E109" s="66">
        <v>312608.21000000002</v>
      </c>
      <c r="F109" s="66">
        <v>1358788.33</v>
      </c>
      <c r="G109" s="66">
        <v>1319692.21</v>
      </c>
      <c r="H109" s="88">
        <v>1253832.8400000001</v>
      </c>
      <c r="I109" s="57" t="s">
        <v>8</v>
      </c>
      <c r="J109" s="57" t="s">
        <v>8</v>
      </c>
      <c r="K109" s="57"/>
      <c r="L109" s="32"/>
    </row>
    <row r="110" spans="1:13" ht="15" customHeight="1">
      <c r="A110" s="123" t="s">
        <v>183</v>
      </c>
      <c r="B110" s="56" t="s">
        <v>419</v>
      </c>
      <c r="C110" s="96" t="s">
        <v>8</v>
      </c>
      <c r="D110" s="96" t="s">
        <v>8</v>
      </c>
      <c r="E110" s="66">
        <v>3156.1</v>
      </c>
      <c r="F110" s="66">
        <v>1528.16</v>
      </c>
      <c r="G110" s="66">
        <v>1358.33</v>
      </c>
      <c r="H110" s="88">
        <v>1135.52</v>
      </c>
      <c r="I110" s="57" t="s">
        <v>8</v>
      </c>
      <c r="J110" s="57" t="s">
        <v>8</v>
      </c>
      <c r="K110" s="57"/>
      <c r="L110" s="32"/>
    </row>
    <row r="111" spans="1:13" ht="15" customHeight="1">
      <c r="A111" s="354" t="s">
        <v>184</v>
      </c>
      <c r="B111" s="56"/>
      <c r="C111" s="353"/>
      <c r="D111" s="353"/>
      <c r="E111" s="353"/>
      <c r="F111" s="353"/>
      <c r="G111" s="353"/>
      <c r="H111" s="353"/>
      <c r="I111" s="57" t="s">
        <v>8</v>
      </c>
      <c r="J111" s="57" t="s">
        <v>8</v>
      </c>
      <c r="K111" s="57"/>
      <c r="L111" s="349" t="s">
        <v>185</v>
      </c>
    </row>
    <row r="112" spans="1:13" ht="15" customHeight="1">
      <c r="A112" s="123" t="s">
        <v>423</v>
      </c>
      <c r="B112" s="56" t="s">
        <v>186</v>
      </c>
      <c r="C112" s="33">
        <v>2133.6799999999998</v>
      </c>
      <c r="D112" s="33">
        <v>2641.02</v>
      </c>
      <c r="E112" s="33">
        <v>2823.05</v>
      </c>
      <c r="F112" s="33">
        <v>3528.94</v>
      </c>
      <c r="G112" s="33">
        <f>[107]Sheet!$I$15</f>
        <v>3044.6603671760381</v>
      </c>
      <c r="H112" s="33">
        <v>2424</v>
      </c>
      <c r="I112" s="97">
        <v>3450</v>
      </c>
      <c r="J112" s="43">
        <v>3750</v>
      </c>
      <c r="K112" s="60" t="s">
        <v>10</v>
      </c>
      <c r="L112" s="32"/>
    </row>
    <row r="113" spans="1:13" ht="15" customHeight="1">
      <c r="A113" s="123" t="s">
        <v>424</v>
      </c>
      <c r="B113" s="56" t="s">
        <v>186</v>
      </c>
      <c r="C113" s="33">
        <v>110</v>
      </c>
      <c r="D113" s="33">
        <v>135</v>
      </c>
      <c r="E113" s="33">
        <v>130</v>
      </c>
      <c r="F113" s="33">
        <v>101.24</v>
      </c>
      <c r="G113" s="33">
        <f>[107]Sheet!$I$17</f>
        <v>94.353018959791257</v>
      </c>
      <c r="H113" s="33">
        <v>56.4</v>
      </c>
      <c r="I113" s="97">
        <v>140</v>
      </c>
      <c r="J113" s="43">
        <v>120</v>
      </c>
      <c r="K113" s="60" t="s">
        <v>10</v>
      </c>
      <c r="L113" s="32"/>
    </row>
    <row r="114" spans="1:13" ht="15" customHeight="1">
      <c r="A114" s="362" t="s">
        <v>187</v>
      </c>
      <c r="B114" s="56" t="s">
        <v>186</v>
      </c>
      <c r="C114" s="80">
        <v>3.0999999999999999E-3</v>
      </c>
      <c r="D114" s="80">
        <v>3.3999999999999998E-3</v>
      </c>
      <c r="E114" s="80">
        <v>2.2000000000000001E-3</v>
      </c>
      <c r="F114" s="80">
        <v>2.0999999999999999E-3</v>
      </c>
      <c r="G114" s="80">
        <f>[107]Sheet!$I$22</f>
        <v>1.0414018880051143E-3</v>
      </c>
      <c r="H114" s="99">
        <v>5.9999999999999995E-4</v>
      </c>
      <c r="I114" s="100">
        <v>2.5000000000000001E-3</v>
      </c>
      <c r="J114" s="101">
        <v>1.2999999999999999E-3</v>
      </c>
      <c r="K114" s="60" t="s">
        <v>10</v>
      </c>
      <c r="L114" s="32"/>
    </row>
    <row r="115" spans="1:13" ht="15" customHeight="1">
      <c r="A115" s="123" t="s">
        <v>188</v>
      </c>
      <c r="B115" s="56" t="s">
        <v>186</v>
      </c>
      <c r="C115" s="33">
        <v>89</v>
      </c>
      <c r="D115" s="33">
        <v>87</v>
      </c>
      <c r="E115" s="33">
        <v>93</v>
      </c>
      <c r="F115" s="33">
        <v>164.35</v>
      </c>
      <c r="G115" s="33">
        <f>[107]Sheet!$I$19</f>
        <v>123.97164231678293</v>
      </c>
      <c r="H115" s="33">
        <v>67.180000000000007</v>
      </c>
      <c r="I115" s="97">
        <v>140</v>
      </c>
      <c r="J115" s="43">
        <v>150</v>
      </c>
      <c r="K115" s="60" t="s">
        <v>10</v>
      </c>
      <c r="L115" s="32"/>
    </row>
    <row r="116" spans="1:13" ht="15" customHeight="1">
      <c r="A116" s="123" t="s">
        <v>425</v>
      </c>
      <c r="B116" s="56" t="s">
        <v>186</v>
      </c>
      <c r="C116" s="73">
        <v>0.04</v>
      </c>
      <c r="D116" s="73">
        <v>0.04</v>
      </c>
      <c r="E116" s="73">
        <v>0.04</v>
      </c>
      <c r="F116" s="73">
        <f>23.9/1000</f>
        <v>2.3899999999999998E-2</v>
      </c>
      <c r="G116" s="73">
        <f>[107]Sheet!$I$21</f>
        <v>1.3699999999999999E-2</v>
      </c>
      <c r="H116" s="34">
        <v>0.01</v>
      </c>
      <c r="I116" s="97">
        <v>0.04</v>
      </c>
      <c r="J116" s="102">
        <v>0.02</v>
      </c>
      <c r="K116" s="60" t="s">
        <v>10</v>
      </c>
      <c r="L116" s="32"/>
    </row>
    <row r="117" spans="1:13" ht="15" customHeight="1">
      <c r="A117" s="123" t="s">
        <v>178</v>
      </c>
      <c r="B117" s="56" t="s">
        <v>189</v>
      </c>
      <c r="C117" s="73">
        <v>100</v>
      </c>
      <c r="D117" s="73">
        <v>93</v>
      </c>
      <c r="E117" s="73">
        <v>88</v>
      </c>
      <c r="F117" s="350">
        <v>99.91</v>
      </c>
      <c r="G117" s="73">
        <v>99.92</v>
      </c>
      <c r="H117" s="34">
        <v>99</v>
      </c>
      <c r="I117" s="57" t="s">
        <v>8</v>
      </c>
      <c r="J117" s="57" t="s">
        <v>8</v>
      </c>
      <c r="K117" s="57"/>
      <c r="L117" s="32"/>
      <c r="M117" s="7"/>
    </row>
    <row r="118" spans="1:13" s="300" customFormat="1" ht="12">
      <c r="A118" s="310" t="s">
        <v>15</v>
      </c>
      <c r="B118" s="301"/>
      <c r="L118" s="302"/>
    </row>
    <row r="119" spans="1:13" s="300" customFormat="1" ht="13.5">
      <c r="A119" s="446" t="s">
        <v>450</v>
      </c>
      <c r="B119" s="301"/>
      <c r="L119" s="302"/>
    </row>
    <row r="120" spans="1:13" s="300" customFormat="1" ht="13.5">
      <c r="A120" s="456" t="s">
        <v>451</v>
      </c>
      <c r="B120" s="301"/>
      <c r="L120" s="302"/>
    </row>
    <row r="121" spans="1:13" ht="17">
      <c r="A121" s="1"/>
      <c r="B121" s="4"/>
      <c r="L121" s="5"/>
    </row>
    <row r="122" spans="1:13" ht="17">
      <c r="A122" s="1"/>
      <c r="B122" s="4"/>
      <c r="L122" s="5"/>
    </row>
    <row r="123" spans="1:13" ht="15" customHeight="1">
      <c r="A123" s="355" t="s">
        <v>190</v>
      </c>
      <c r="B123" s="53"/>
      <c r="C123" s="54"/>
      <c r="D123" s="54"/>
      <c r="E123" s="54"/>
      <c r="F123" s="54"/>
      <c r="G123" s="54"/>
      <c r="H123" s="54"/>
      <c r="I123" s="54"/>
      <c r="J123" s="54"/>
      <c r="K123" s="54"/>
      <c r="L123" s="55"/>
      <c r="M123" s="7"/>
    </row>
    <row r="124" spans="1:13" ht="15" customHeight="1">
      <c r="A124" s="404" t="s">
        <v>519</v>
      </c>
      <c r="B124" s="56"/>
      <c r="C124" s="405"/>
      <c r="D124" s="405"/>
      <c r="E124" s="405"/>
      <c r="F124" s="405"/>
      <c r="G124" s="405"/>
      <c r="H124" s="405"/>
      <c r="I124" s="84"/>
      <c r="J124" s="84"/>
      <c r="K124" s="84"/>
      <c r="L124" s="349" t="s">
        <v>191</v>
      </c>
    </row>
    <row r="125" spans="1:13" ht="15" customHeight="1">
      <c r="A125" s="358" t="s">
        <v>490</v>
      </c>
      <c r="B125" s="513" t="s">
        <v>192</v>
      </c>
      <c r="C125" s="77">
        <f t="shared" ref="C125:H125" si="14">(C135+C145)</f>
        <v>2119.85</v>
      </c>
      <c r="D125" s="77">
        <f t="shared" si="14"/>
        <v>2850.7400000000002</v>
      </c>
      <c r="E125" s="78">
        <f t="shared" si="14"/>
        <v>2446.8000000000002</v>
      </c>
      <c r="F125" s="78">
        <f t="shared" si="14"/>
        <v>1898.9098300000001</v>
      </c>
      <c r="G125" s="78">
        <f t="shared" si="14"/>
        <v>2425.6008300000003</v>
      </c>
      <c r="H125" s="78">
        <f t="shared" si="14"/>
        <v>2807.5700000000006</v>
      </c>
      <c r="I125" s="57" t="s">
        <v>8</v>
      </c>
      <c r="J125" s="57" t="s">
        <v>8</v>
      </c>
      <c r="K125" s="57" t="s">
        <v>8</v>
      </c>
      <c r="L125" s="32"/>
    </row>
    <row r="126" spans="1:13" ht="15" customHeight="1">
      <c r="A126" s="358" t="s">
        <v>193</v>
      </c>
      <c r="B126" s="513" t="s">
        <v>192</v>
      </c>
      <c r="C126" s="77">
        <f t="shared" ref="C126:H133" si="15">C136+C146</f>
        <v>1186.24</v>
      </c>
      <c r="D126" s="77">
        <f t="shared" si="15"/>
        <v>739.88</v>
      </c>
      <c r="E126" s="78">
        <f t="shared" si="15"/>
        <v>1892.1899999999998</v>
      </c>
      <c r="F126" s="78">
        <f t="shared" si="15"/>
        <v>1573.4824000000001</v>
      </c>
      <c r="G126" s="78">
        <f t="shared" si="15"/>
        <v>2057.6936999999998</v>
      </c>
      <c r="H126" s="78">
        <f t="shared" si="15"/>
        <v>2183.1600000000003</v>
      </c>
      <c r="I126" s="57" t="s">
        <v>8</v>
      </c>
      <c r="J126" s="57" t="s">
        <v>8</v>
      </c>
      <c r="K126" s="57" t="s">
        <v>8</v>
      </c>
      <c r="L126" s="32"/>
    </row>
    <row r="127" spans="1:13" ht="15" customHeight="1">
      <c r="A127" s="358" t="s">
        <v>194</v>
      </c>
      <c r="B127" s="513" t="s">
        <v>192</v>
      </c>
      <c r="C127" s="77">
        <f t="shared" si="15"/>
        <v>933.61</v>
      </c>
      <c r="D127" s="77">
        <f t="shared" si="15"/>
        <v>2110.86</v>
      </c>
      <c r="E127" s="78">
        <f t="shared" si="15"/>
        <v>554.6099999999999</v>
      </c>
      <c r="F127" s="78">
        <f t="shared" si="15"/>
        <v>311.62743</v>
      </c>
      <c r="G127" s="78">
        <f t="shared" si="15"/>
        <v>317.68074999999999</v>
      </c>
      <c r="H127" s="78">
        <f t="shared" si="15"/>
        <v>600.90000000000009</v>
      </c>
      <c r="I127" s="37" t="s">
        <v>426</v>
      </c>
      <c r="J127" s="37">
        <v>310</v>
      </c>
      <c r="K127" s="60" t="s">
        <v>10</v>
      </c>
      <c r="L127" s="32"/>
    </row>
    <row r="128" spans="1:13" ht="15" customHeight="1">
      <c r="A128" s="83" t="s">
        <v>195</v>
      </c>
      <c r="B128" s="56" t="s">
        <v>192</v>
      </c>
      <c r="C128" s="73">
        <f t="shared" si="15"/>
        <v>37.130000000000003</v>
      </c>
      <c r="D128" s="73">
        <f t="shared" si="15"/>
        <v>5.26</v>
      </c>
      <c r="E128" s="73">
        <f t="shared" si="15"/>
        <v>443.14</v>
      </c>
      <c r="F128" s="73">
        <f t="shared" si="15"/>
        <v>161.53143</v>
      </c>
      <c r="G128" s="73">
        <f t="shared" si="15"/>
        <v>265.39375000000001</v>
      </c>
      <c r="H128" s="73">
        <f t="shared" si="15"/>
        <v>165.20000000000002</v>
      </c>
      <c r="I128" s="57" t="s">
        <v>8</v>
      </c>
      <c r="J128" s="57" t="s">
        <v>8</v>
      </c>
      <c r="K128" s="57"/>
      <c r="L128" s="32"/>
    </row>
    <row r="129" spans="1:13" ht="15" customHeight="1">
      <c r="A129" s="406" t="s">
        <v>196</v>
      </c>
      <c r="B129" s="56" t="s">
        <v>192</v>
      </c>
      <c r="C129" s="73">
        <f t="shared" si="15"/>
        <v>314.07500000000005</v>
      </c>
      <c r="D129" s="73">
        <f t="shared" si="15"/>
        <v>187.12200000000001</v>
      </c>
      <c r="E129" s="73">
        <f t="shared" si="15"/>
        <v>100.01899999999999</v>
      </c>
      <c r="F129" s="73">
        <f t="shared" si="15"/>
        <v>98.918000000000006</v>
      </c>
      <c r="G129" s="73">
        <f t="shared" si="15"/>
        <v>36.01</v>
      </c>
      <c r="H129" s="73">
        <f t="shared" si="15"/>
        <v>426.19</v>
      </c>
      <c r="I129" s="57" t="s">
        <v>8</v>
      </c>
      <c r="J129" s="57" t="s">
        <v>8</v>
      </c>
      <c r="K129" s="57"/>
      <c r="L129" s="32"/>
    </row>
    <row r="130" spans="1:13" ht="15" customHeight="1">
      <c r="A130" s="38" t="s">
        <v>197</v>
      </c>
      <c r="B130" s="56" t="s">
        <v>192</v>
      </c>
      <c r="C130" s="73">
        <f t="shared" si="15"/>
        <v>0</v>
      </c>
      <c r="D130" s="73">
        <f t="shared" si="15"/>
        <v>0.35</v>
      </c>
      <c r="E130" s="73">
        <f t="shared" si="15"/>
        <v>11.451000000000001</v>
      </c>
      <c r="F130" s="73">
        <f t="shared" si="15"/>
        <v>0</v>
      </c>
      <c r="G130" s="73">
        <f t="shared" si="15"/>
        <v>3.6640000000000001</v>
      </c>
      <c r="H130" s="73">
        <f t="shared" si="15"/>
        <v>8.2100000000000009</v>
      </c>
      <c r="I130" s="57" t="s">
        <v>8</v>
      </c>
      <c r="J130" s="57" t="s">
        <v>8</v>
      </c>
      <c r="K130" s="57"/>
      <c r="L130" s="32"/>
    </row>
    <row r="131" spans="1:13" ht="15" customHeight="1">
      <c r="A131" s="38" t="s">
        <v>498</v>
      </c>
      <c r="B131" s="56" t="s">
        <v>192</v>
      </c>
      <c r="C131" s="73">
        <f t="shared" si="15"/>
        <v>582.40499999999997</v>
      </c>
      <c r="D131" s="73">
        <f t="shared" si="15"/>
        <v>1918.1280000000002</v>
      </c>
      <c r="E131" s="73">
        <f t="shared" si="15"/>
        <v>6.2172489379008766E-15</v>
      </c>
      <c r="F131" s="73">
        <f t="shared" si="15"/>
        <v>51.177999999999997</v>
      </c>
      <c r="G131" s="73">
        <f t="shared" si="15"/>
        <v>12.613</v>
      </c>
      <c r="H131" s="73">
        <f t="shared" si="15"/>
        <v>1.3</v>
      </c>
      <c r="I131" s="57" t="s">
        <v>8</v>
      </c>
      <c r="J131" s="57" t="s">
        <v>8</v>
      </c>
      <c r="K131" s="57"/>
      <c r="L131" s="32"/>
    </row>
    <row r="132" spans="1:13" ht="15" customHeight="1">
      <c r="A132" s="38" t="s">
        <v>198</v>
      </c>
      <c r="B132" s="56" t="s">
        <v>192</v>
      </c>
      <c r="C132" s="73">
        <f t="shared" si="15"/>
        <v>0</v>
      </c>
      <c r="D132" s="73">
        <f t="shared" si="15"/>
        <v>0</v>
      </c>
      <c r="E132" s="73">
        <f t="shared" si="15"/>
        <v>0</v>
      </c>
      <c r="F132" s="73">
        <f t="shared" si="15"/>
        <v>0</v>
      </c>
      <c r="G132" s="73">
        <f t="shared" si="15"/>
        <v>0</v>
      </c>
      <c r="H132" s="73">
        <f t="shared" si="15"/>
        <v>0</v>
      </c>
      <c r="I132" s="57" t="s">
        <v>8</v>
      </c>
      <c r="J132" s="57" t="s">
        <v>8</v>
      </c>
      <c r="K132" s="57"/>
      <c r="L132" s="32"/>
    </row>
    <row r="133" spans="1:13" ht="15" customHeight="1">
      <c r="A133" s="360" t="s">
        <v>571</v>
      </c>
      <c r="B133" s="56" t="s">
        <v>192</v>
      </c>
      <c r="C133" s="73">
        <f t="shared" si="15"/>
        <v>0</v>
      </c>
      <c r="D133" s="517">
        <f t="shared" si="15"/>
        <v>0</v>
      </c>
      <c r="E133" s="73">
        <f t="shared" si="15"/>
        <v>0</v>
      </c>
      <c r="F133" s="73">
        <f t="shared" si="15"/>
        <v>13.8</v>
      </c>
      <c r="G133" s="73">
        <f t="shared" si="15"/>
        <v>50.226380000000006</v>
      </c>
      <c r="H133" s="73">
        <f t="shared" si="15"/>
        <v>23.509999999999998</v>
      </c>
      <c r="I133" s="57" t="s">
        <v>8</v>
      </c>
      <c r="J133" s="57" t="s">
        <v>8</v>
      </c>
      <c r="K133" s="57"/>
      <c r="L133" s="32"/>
    </row>
    <row r="134" spans="1:13" ht="15" customHeight="1">
      <c r="A134" s="354" t="s">
        <v>199</v>
      </c>
      <c r="B134" s="56"/>
      <c r="C134" s="351"/>
      <c r="D134" s="351"/>
      <c r="E134" s="351"/>
      <c r="F134" s="351"/>
      <c r="G134" s="351"/>
      <c r="H134" s="351"/>
      <c r="I134" s="57" t="s">
        <v>8</v>
      </c>
      <c r="J134" s="57" t="s">
        <v>8</v>
      </c>
      <c r="K134" s="57"/>
      <c r="L134" s="349" t="s">
        <v>191</v>
      </c>
    </row>
    <row r="135" spans="1:13" ht="15" customHeight="1">
      <c r="A135" s="123" t="s">
        <v>200</v>
      </c>
      <c r="B135" s="56" t="s">
        <v>192</v>
      </c>
      <c r="C135" s="484">
        <f t="shared" ref="C135:H135" si="16">C136+C137+C143</f>
        <v>1941.37</v>
      </c>
      <c r="D135" s="521">
        <f t="shared" si="16"/>
        <v>2452.5100000000002</v>
      </c>
      <c r="E135" s="484">
        <f t="shared" si="16"/>
        <v>2291.69</v>
      </c>
      <c r="F135" s="484">
        <f t="shared" si="16"/>
        <v>1776.1334300000001</v>
      </c>
      <c r="G135" s="484">
        <f t="shared" si="16"/>
        <v>2215.0369500000002</v>
      </c>
      <c r="H135" s="484">
        <f t="shared" si="16"/>
        <v>2134.6600000000003</v>
      </c>
      <c r="I135" s="57" t="s">
        <v>8</v>
      </c>
      <c r="J135" s="57" t="s">
        <v>8</v>
      </c>
      <c r="K135" s="57"/>
      <c r="L135" s="32"/>
    </row>
    <row r="136" spans="1:13" ht="15" customHeight="1">
      <c r="A136" s="83" t="s">
        <v>201</v>
      </c>
      <c r="B136" s="56" t="s">
        <v>192</v>
      </c>
      <c r="C136" s="484">
        <v>1186.24</v>
      </c>
      <c r="D136" s="484">
        <v>739.88</v>
      </c>
      <c r="E136" s="484">
        <v>1891.62</v>
      </c>
      <c r="F136" s="484">
        <v>1566.6510000000001</v>
      </c>
      <c r="G136" s="484">
        <f>[109]Consol!$P$20</f>
        <v>1943.2592</v>
      </c>
      <c r="H136" s="73">
        <v>1961.63</v>
      </c>
      <c r="I136" s="57" t="s">
        <v>8</v>
      </c>
      <c r="J136" s="57" t="s">
        <v>8</v>
      </c>
      <c r="K136" s="57"/>
      <c r="L136" s="32"/>
    </row>
    <row r="137" spans="1:13" ht="15" customHeight="1">
      <c r="A137" s="83" t="s">
        <v>202</v>
      </c>
      <c r="B137" s="56" t="s">
        <v>192</v>
      </c>
      <c r="C137" s="519">
        <f>SUM(C138:C142)</f>
        <v>755.13</v>
      </c>
      <c r="D137" s="520">
        <f>SUM(D138:D142)</f>
        <v>1712.63</v>
      </c>
      <c r="E137" s="519">
        <f>SUM(E138:E142)</f>
        <v>400.07</v>
      </c>
      <c r="F137" s="519">
        <f>SUM(F138:F142)</f>
        <v>209.23242999999999</v>
      </c>
      <c r="G137" s="519">
        <f>SUM(G138:G142)</f>
        <v>258.20375000000001</v>
      </c>
      <c r="H137" s="484">
        <f t="shared" ref="H137" si="17">SUM(H138:H142)</f>
        <v>160.47000000000003</v>
      </c>
      <c r="I137" s="37" t="s">
        <v>427</v>
      </c>
      <c r="J137" s="37">
        <v>220</v>
      </c>
      <c r="K137" s="60" t="s">
        <v>10</v>
      </c>
      <c r="L137" s="32"/>
    </row>
    <row r="138" spans="1:13" ht="15" customHeight="1">
      <c r="A138" s="39" t="s">
        <v>203</v>
      </c>
      <c r="B138" s="56" t="s">
        <v>192</v>
      </c>
      <c r="C138" s="73">
        <v>31.51</v>
      </c>
      <c r="D138" s="73">
        <v>5.26</v>
      </c>
      <c r="E138" s="73">
        <v>375.67</v>
      </c>
      <c r="F138" s="73">
        <v>143.67742999999999</v>
      </c>
      <c r="G138" s="73">
        <f>[109]Consol!$P$27</f>
        <v>251.01875000000004</v>
      </c>
      <c r="H138" s="73">
        <v>152.61000000000001</v>
      </c>
      <c r="I138" s="57" t="s">
        <v>8</v>
      </c>
      <c r="J138" s="57" t="s">
        <v>8</v>
      </c>
      <c r="K138" s="57"/>
      <c r="L138" s="32"/>
    </row>
    <row r="139" spans="1:13" ht="15" customHeight="1">
      <c r="A139" s="363" t="s">
        <v>204</v>
      </c>
      <c r="B139" s="56" t="s">
        <v>192</v>
      </c>
      <c r="C139" s="104">
        <v>176.31399999999999</v>
      </c>
      <c r="D139" s="104">
        <v>128.30000000000001</v>
      </c>
      <c r="E139" s="104">
        <v>16.62</v>
      </c>
      <c r="F139" s="73">
        <v>55.89</v>
      </c>
      <c r="G139" s="73">
        <f>[109]Consol!$P$25</f>
        <v>0</v>
      </c>
      <c r="H139" s="73">
        <v>0</v>
      </c>
      <c r="I139" s="57" t="s">
        <v>8</v>
      </c>
      <c r="J139" s="57" t="s">
        <v>8</v>
      </c>
      <c r="K139" s="57"/>
      <c r="L139" s="32"/>
    </row>
    <row r="140" spans="1:13" ht="15" customHeight="1">
      <c r="A140" s="31" t="s">
        <v>205</v>
      </c>
      <c r="B140" s="56" t="s">
        <v>192</v>
      </c>
      <c r="C140" s="104">
        <v>0</v>
      </c>
      <c r="D140" s="104">
        <v>0</v>
      </c>
      <c r="E140" s="104">
        <v>7.78</v>
      </c>
      <c r="F140" s="73">
        <v>0</v>
      </c>
      <c r="G140" s="73">
        <f>[109]Consol!$P$26</f>
        <v>0</v>
      </c>
      <c r="H140" s="73">
        <v>7.86</v>
      </c>
      <c r="I140" s="57" t="s">
        <v>8</v>
      </c>
      <c r="J140" s="57" t="s">
        <v>8</v>
      </c>
      <c r="K140" s="57"/>
      <c r="L140" s="32"/>
    </row>
    <row r="141" spans="1:13" ht="15" customHeight="1">
      <c r="A141" s="31" t="s">
        <v>492</v>
      </c>
      <c r="B141" s="56" t="s">
        <v>192</v>
      </c>
      <c r="C141" s="104">
        <v>547.30600000000004</v>
      </c>
      <c r="D141" s="104">
        <v>1579.0700000000002</v>
      </c>
      <c r="E141" s="104">
        <v>0</v>
      </c>
      <c r="F141" s="73">
        <v>9.6649999999999991</v>
      </c>
      <c r="G141" s="73">
        <f>[109]Consol!$P$28</f>
        <v>7.1850000000000005</v>
      </c>
      <c r="H141" s="73">
        <v>0</v>
      </c>
      <c r="I141" s="57" t="s">
        <v>8</v>
      </c>
      <c r="J141" s="57" t="s">
        <v>8</v>
      </c>
      <c r="K141" s="57"/>
      <c r="L141" s="32"/>
    </row>
    <row r="142" spans="1:13" ht="15" customHeight="1">
      <c r="A142" s="31" t="s">
        <v>206</v>
      </c>
      <c r="B142" s="56" t="s">
        <v>192</v>
      </c>
      <c r="C142" s="104">
        <v>0</v>
      </c>
      <c r="D142" s="104">
        <v>0</v>
      </c>
      <c r="E142" s="104">
        <v>0</v>
      </c>
      <c r="F142" s="73">
        <v>0</v>
      </c>
      <c r="G142" s="73">
        <v>0</v>
      </c>
      <c r="H142" s="73">
        <v>0</v>
      </c>
      <c r="I142" s="57" t="s">
        <v>8</v>
      </c>
      <c r="J142" s="57" t="s">
        <v>8</v>
      </c>
      <c r="K142" s="57"/>
      <c r="L142" s="32"/>
    </row>
    <row r="143" spans="1:13" ht="15" customHeight="1">
      <c r="A143" s="38" t="s">
        <v>573</v>
      </c>
      <c r="B143" s="56" t="s">
        <v>192</v>
      </c>
      <c r="C143" s="73">
        <v>0</v>
      </c>
      <c r="D143" s="73">
        <v>0</v>
      </c>
      <c r="E143" s="73">
        <v>0</v>
      </c>
      <c r="F143" s="73">
        <v>0.25</v>
      </c>
      <c r="G143" s="73">
        <f>[109]Consol!$P$14</f>
        <v>13.574</v>
      </c>
      <c r="H143" s="73">
        <v>12.56</v>
      </c>
      <c r="I143" s="57" t="s">
        <v>8</v>
      </c>
      <c r="J143" s="57" t="s">
        <v>8</v>
      </c>
      <c r="K143" s="57"/>
      <c r="L143" s="32"/>
      <c r="M143" s="7"/>
    </row>
    <row r="144" spans="1:13" ht="15" customHeight="1">
      <c r="A144" s="354" t="s">
        <v>207</v>
      </c>
      <c r="B144" s="56"/>
      <c r="C144" s="348"/>
      <c r="D144" s="348"/>
      <c r="E144" s="348"/>
      <c r="F144" s="348"/>
      <c r="G144" s="348"/>
      <c r="H144" s="348"/>
      <c r="I144" s="57" t="s">
        <v>8</v>
      </c>
      <c r="J144" s="57" t="s">
        <v>8</v>
      </c>
      <c r="K144" s="57"/>
      <c r="L144" s="349" t="s">
        <v>191</v>
      </c>
    </row>
    <row r="145" spans="1:13" ht="15" customHeight="1">
      <c r="A145" s="123" t="s">
        <v>208</v>
      </c>
      <c r="B145" s="56" t="s">
        <v>192</v>
      </c>
      <c r="C145" s="73">
        <v>178.48000000000002</v>
      </c>
      <c r="D145" s="517">
        <v>398.23</v>
      </c>
      <c r="E145" s="73">
        <v>155.10999999999996</v>
      </c>
      <c r="F145" s="73">
        <v>122.7764</v>
      </c>
      <c r="G145" s="484">
        <f>G146+G147+G153</f>
        <v>210.56387999999998</v>
      </c>
      <c r="H145" s="484">
        <f>H146+H147+H153</f>
        <v>672.91000000000008</v>
      </c>
      <c r="I145" s="57" t="s">
        <v>8</v>
      </c>
      <c r="J145" s="57" t="s">
        <v>8</v>
      </c>
      <c r="K145" s="57"/>
      <c r="L145" s="32"/>
    </row>
    <row r="146" spans="1:13" ht="15" customHeight="1">
      <c r="A146" s="83" t="s">
        <v>209</v>
      </c>
      <c r="B146" s="56" t="s">
        <v>192</v>
      </c>
      <c r="C146" s="518">
        <v>0</v>
      </c>
      <c r="D146" s="518">
        <v>0</v>
      </c>
      <c r="E146" s="518">
        <v>0.56999999999999995</v>
      </c>
      <c r="F146" s="103">
        <v>6.8314000000000004</v>
      </c>
      <c r="G146" s="484">
        <f>[110]Summary!$C$31</f>
        <v>114.43449999999999</v>
      </c>
      <c r="H146" s="73">
        <v>221.53</v>
      </c>
      <c r="I146" s="57" t="s">
        <v>8</v>
      </c>
      <c r="J146" s="57" t="s">
        <v>8</v>
      </c>
      <c r="K146" s="57"/>
      <c r="L146" s="32"/>
    </row>
    <row r="147" spans="1:13" ht="15" customHeight="1">
      <c r="A147" s="83" t="s">
        <v>210</v>
      </c>
      <c r="B147" s="56" t="s">
        <v>192</v>
      </c>
      <c r="C147" s="519">
        <f>SUM(C148:C152)</f>
        <v>178.48000000000002</v>
      </c>
      <c r="D147" s="520">
        <f>SUM(D148:D152)</f>
        <v>398.23</v>
      </c>
      <c r="E147" s="519">
        <f>SUM(E148:E152)</f>
        <v>154.53999999999996</v>
      </c>
      <c r="F147" s="519">
        <f>SUM(F148:F152)</f>
        <v>102.395</v>
      </c>
      <c r="G147" s="519">
        <f>SUM(G148:G152)</f>
        <v>59.476999999999997</v>
      </c>
      <c r="H147" s="484">
        <f t="shared" ref="H147" si="18">SUM(H148:H152)</f>
        <v>440.43</v>
      </c>
      <c r="I147" s="37" t="s">
        <v>428</v>
      </c>
      <c r="J147" s="37">
        <v>90</v>
      </c>
      <c r="K147" s="60" t="s">
        <v>10</v>
      </c>
      <c r="L147" s="32"/>
      <c r="M147" s="7"/>
    </row>
    <row r="148" spans="1:13" ht="15" customHeight="1">
      <c r="A148" s="39" t="s">
        <v>211</v>
      </c>
      <c r="B148" s="56" t="s">
        <v>192</v>
      </c>
      <c r="C148" s="484">
        <v>5.62</v>
      </c>
      <c r="D148" s="484">
        <v>0</v>
      </c>
      <c r="E148" s="484">
        <v>67.47</v>
      </c>
      <c r="F148" s="484">
        <v>17.853999999999999</v>
      </c>
      <c r="G148" s="73">
        <f>[109]Consol!$P$38</f>
        <v>14.374999999999998</v>
      </c>
      <c r="H148" s="73">
        <v>12.59</v>
      </c>
      <c r="I148" s="57" t="s">
        <v>8</v>
      </c>
      <c r="J148" s="57" t="s">
        <v>8</v>
      </c>
      <c r="K148" s="57"/>
      <c r="L148" s="32"/>
    </row>
    <row r="149" spans="1:13" ht="15" customHeight="1">
      <c r="A149" s="363" t="s">
        <v>212</v>
      </c>
      <c r="B149" s="56" t="s">
        <v>192</v>
      </c>
      <c r="C149" s="484">
        <v>137.76100000000002</v>
      </c>
      <c r="D149" s="484">
        <v>58.822000000000003</v>
      </c>
      <c r="E149" s="484">
        <v>83.398999999999987</v>
      </c>
      <c r="F149" s="484">
        <v>43.027999999999999</v>
      </c>
      <c r="G149" s="73">
        <f>[109]Consol!$P$36</f>
        <v>36.01</v>
      </c>
      <c r="H149" s="73">
        <v>426.19</v>
      </c>
      <c r="I149" s="57" t="s">
        <v>8</v>
      </c>
      <c r="J149" s="57" t="s">
        <v>8</v>
      </c>
      <c r="K149" s="57" t="s">
        <v>8</v>
      </c>
      <c r="L149" s="32"/>
    </row>
    <row r="150" spans="1:13" ht="15" customHeight="1">
      <c r="A150" s="31" t="s">
        <v>213</v>
      </c>
      <c r="B150" s="56" t="s">
        <v>192</v>
      </c>
      <c r="C150" s="484">
        <v>0</v>
      </c>
      <c r="D150" s="484">
        <v>0.35</v>
      </c>
      <c r="E150" s="484">
        <v>3.6710000000000003</v>
      </c>
      <c r="F150" s="484">
        <v>0</v>
      </c>
      <c r="G150" s="73">
        <f>[109]Consol!$P$37</f>
        <v>3.6640000000000001</v>
      </c>
      <c r="H150" s="73">
        <v>0.35</v>
      </c>
      <c r="I150" s="57"/>
      <c r="J150" s="57"/>
      <c r="K150" s="57"/>
      <c r="L150" s="32"/>
    </row>
    <row r="151" spans="1:13" ht="15" customHeight="1">
      <c r="A151" s="31" t="s">
        <v>499</v>
      </c>
      <c r="B151" s="56" t="s">
        <v>192</v>
      </c>
      <c r="C151" s="484">
        <v>35.09899999999999</v>
      </c>
      <c r="D151" s="484">
        <v>339.05799999999999</v>
      </c>
      <c r="E151" s="484">
        <v>6.2172489379008766E-15</v>
      </c>
      <c r="F151" s="484">
        <v>41.512999999999998</v>
      </c>
      <c r="G151" s="73">
        <f>[109]Consol!$P$39</f>
        <v>5.4279999999999999</v>
      </c>
      <c r="H151" s="73">
        <v>1.3</v>
      </c>
      <c r="I151" s="57" t="s">
        <v>8</v>
      </c>
      <c r="J151" s="57" t="s">
        <v>8</v>
      </c>
      <c r="K151" s="57" t="s">
        <v>8</v>
      </c>
      <c r="L151" s="32"/>
    </row>
    <row r="152" spans="1:13" ht="15" customHeight="1">
      <c r="A152" s="31" t="s">
        <v>214</v>
      </c>
      <c r="B152" s="56" t="s">
        <v>192</v>
      </c>
      <c r="C152" s="484">
        <v>0</v>
      </c>
      <c r="D152" s="484">
        <v>0</v>
      </c>
      <c r="E152" s="484">
        <v>0</v>
      </c>
      <c r="F152" s="484">
        <v>0</v>
      </c>
      <c r="G152" s="73">
        <v>0</v>
      </c>
      <c r="H152" s="73">
        <v>0</v>
      </c>
      <c r="I152" s="57" t="s">
        <v>8</v>
      </c>
      <c r="J152" s="57" t="s">
        <v>8</v>
      </c>
      <c r="K152" s="57" t="s">
        <v>8</v>
      </c>
      <c r="L152" s="32"/>
    </row>
    <row r="153" spans="1:13" ht="15" customHeight="1">
      <c r="A153" s="38" t="s">
        <v>572</v>
      </c>
      <c r="B153" s="56" t="s">
        <v>192</v>
      </c>
      <c r="C153" s="484">
        <v>0</v>
      </c>
      <c r="D153" s="484">
        <v>0</v>
      </c>
      <c r="E153" s="484">
        <v>0</v>
      </c>
      <c r="F153" s="484">
        <v>13.55</v>
      </c>
      <c r="G153" s="73">
        <f>[109]Consol!$P$15</f>
        <v>36.652380000000008</v>
      </c>
      <c r="H153" s="73">
        <v>10.95</v>
      </c>
      <c r="I153" s="57" t="s">
        <v>8</v>
      </c>
      <c r="J153" s="57" t="s">
        <v>8</v>
      </c>
      <c r="K153" s="57" t="s">
        <v>8</v>
      </c>
      <c r="L153" s="32"/>
      <c r="M153" s="7"/>
    </row>
    <row r="154" spans="1:13" ht="15" customHeight="1">
      <c r="A154" s="360" t="s">
        <v>43</v>
      </c>
      <c r="B154" s="105" t="s">
        <v>189</v>
      </c>
      <c r="C154" s="103">
        <v>100</v>
      </c>
      <c r="D154" s="103">
        <v>93</v>
      </c>
      <c r="E154" s="103">
        <v>88</v>
      </c>
      <c r="F154" s="103">
        <v>99.91</v>
      </c>
      <c r="G154" s="103">
        <v>99.92</v>
      </c>
      <c r="H154" s="34">
        <v>99</v>
      </c>
      <c r="I154" s="57" t="s">
        <v>8</v>
      </c>
      <c r="J154" s="57" t="s">
        <v>8</v>
      </c>
      <c r="K154" s="57" t="s">
        <v>8</v>
      </c>
      <c r="L154" s="32"/>
      <c r="M154" s="7"/>
    </row>
    <row r="155" spans="1:13" s="300" customFormat="1" ht="15" customHeight="1">
      <c r="A155" s="454" t="s">
        <v>15</v>
      </c>
      <c r="B155" s="454"/>
      <c r="C155" s="454"/>
      <c r="D155" s="454"/>
      <c r="E155" s="454"/>
      <c r="F155" s="454"/>
      <c r="G155" s="454"/>
      <c r="H155" s="454"/>
      <c r="I155" s="454"/>
      <c r="J155" s="454"/>
      <c r="K155" s="454"/>
      <c r="L155" s="455"/>
    </row>
    <row r="156" spans="1:13" s="300" customFormat="1" ht="15" customHeight="1">
      <c r="A156" s="526" t="s">
        <v>449</v>
      </c>
      <c r="B156" s="526"/>
      <c r="C156" s="526"/>
      <c r="D156" s="526"/>
      <c r="E156" s="526"/>
      <c r="F156" s="526"/>
      <c r="G156" s="526"/>
      <c r="H156" s="526"/>
      <c r="I156" s="526"/>
      <c r="J156" s="526"/>
      <c r="K156" s="526"/>
      <c r="L156" s="527"/>
    </row>
    <row r="157" spans="1:13" ht="15" customHeight="1">
      <c r="A157" s="24"/>
      <c r="B157" s="23"/>
      <c r="C157" s="24"/>
      <c r="D157" s="24"/>
      <c r="E157" s="24"/>
      <c r="F157" s="24"/>
      <c r="G157" s="24"/>
      <c r="H157" s="24"/>
      <c r="I157" s="24"/>
      <c r="J157" s="24"/>
      <c r="K157" s="24"/>
      <c r="L157" s="106"/>
    </row>
  </sheetData>
  <sheetProtection algorithmName="SHA-512" hashValue="1OeN8y9pH8mHZTAhUm80bqzWG7T3EUteHLQuitYqlRjjTMl+cYSQ8iiOKWwovsJTlGJ+SkOsuGt16uiZHzXV8A==" saltValue="SfhCdx0hGmmRN5AtceIjHQ==" spinCount="100000" sheet="1" objects="1" scenarios="1"/>
  <mergeCells count="5">
    <mergeCell ref="B1:I2"/>
    <mergeCell ref="A18:L18"/>
    <mergeCell ref="A20:L20"/>
    <mergeCell ref="A156:L156"/>
    <mergeCell ref="A34:L34"/>
  </mergeCells>
  <conditionalFormatting sqref="I29:J29 J71:J72">
    <cfRule type="cellIs" dxfId="10" priority="27" operator="greaterThan">
      <formula>0</formula>
    </cfRule>
  </conditionalFormatting>
  <conditionalFormatting sqref="I101:J102">
    <cfRule type="cellIs" dxfId="9" priority="2" operator="greaterThan">
      <formula>0</formula>
    </cfRule>
  </conditionalFormatting>
  <conditionalFormatting sqref="I112:J116">
    <cfRule type="cellIs" dxfId="8" priority="5" operator="greaterThan">
      <formula>0</formula>
    </cfRule>
  </conditionalFormatting>
  <conditionalFormatting sqref="I127:J127">
    <cfRule type="cellIs" dxfId="7" priority="9" operator="greaterThan">
      <formula>0</formula>
    </cfRule>
  </conditionalFormatting>
  <conditionalFormatting sqref="I137:J137">
    <cfRule type="cellIs" dxfId="6" priority="6" operator="greaterThan">
      <formula>0</formula>
    </cfRule>
  </conditionalFormatting>
  <conditionalFormatting sqref="I147:J147">
    <cfRule type="cellIs" dxfId="5" priority="7" operator="greaterThan">
      <formula>0</formula>
    </cfRule>
  </conditionalFormatting>
  <conditionalFormatting sqref="J107">
    <cfRule type="cellIs" dxfId="4" priority="1" operator="greaterThan">
      <formula>0</formula>
    </cfRule>
  </conditionalFormatting>
  <pageMargins left="0.7" right="0.7" top="0.75" bottom="0.75" header="0.3" footer="0.3"/>
  <pageSetup paperSize="9" scale="28" orientation="portrait" r:id="rId1"/>
  <colBreaks count="1" manualBreakCount="1">
    <brk id="12" max="161" man="1"/>
  </colBreaks>
  <ignoredErrors>
    <ignoredError sqref="D147:F147 E137:F137 C137:D137"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4DB92-6EC7-4CC8-B2EC-8F50278B72A1}">
  <sheetPr codeName="Sheet3">
    <tabColor rgb="FFFFC000"/>
  </sheetPr>
  <dimension ref="A1:AR250"/>
  <sheetViews>
    <sheetView zoomScale="145" zoomScaleNormal="145" zoomScaleSheetLayoutView="100" workbookViewId="0">
      <pane xSplit="1" ySplit="5" topLeftCell="B6" activePane="bottomRight" state="frozen"/>
      <selection pane="topRight" activeCell="B1" sqref="B1"/>
      <selection pane="bottomLeft" activeCell="A6" sqref="A6"/>
      <selection pane="bottomRight"/>
    </sheetView>
  </sheetViews>
  <sheetFormatPr defaultColWidth="9.1796875" defaultRowHeight="14.25" customHeight="1"/>
  <cols>
    <col min="1" max="1" width="56.26953125" style="181" customWidth="1"/>
    <col min="2" max="2" width="20.08984375" style="182" bestFit="1" customWidth="1"/>
    <col min="3" max="3" width="8.26953125" style="181" hidden="1" customWidth="1"/>
    <col min="4" max="4" width="8.36328125" style="181" hidden="1" customWidth="1"/>
    <col min="5" max="8" width="10.1796875" style="181" customWidth="1"/>
    <col min="9" max="11" width="9.54296875" style="181" hidden="1" customWidth="1"/>
    <col min="12" max="12" width="13.81640625" style="182" customWidth="1"/>
    <col min="13" max="13" width="9.1796875" style="181" customWidth="1"/>
    <col min="14" max="14" width="5.453125" style="181" customWidth="1"/>
    <col min="15" max="16384" width="9.1796875" style="181"/>
  </cols>
  <sheetData>
    <row r="1" spans="1:13" ht="15">
      <c r="B1" s="530"/>
      <c r="C1" s="530"/>
      <c r="D1" s="530"/>
      <c r="E1" s="530"/>
      <c r="F1" s="530"/>
      <c r="G1" s="530"/>
      <c r="H1" s="530"/>
      <c r="I1" s="530"/>
      <c r="J1" s="282"/>
      <c r="K1" s="282"/>
      <c r="L1" s="281"/>
    </row>
    <row r="2" spans="1:13" ht="15">
      <c r="B2" s="530"/>
      <c r="C2" s="530"/>
      <c r="D2" s="530"/>
      <c r="E2" s="530"/>
      <c r="F2" s="530"/>
      <c r="G2" s="530"/>
      <c r="H2" s="530"/>
      <c r="I2" s="530"/>
      <c r="J2" s="282"/>
      <c r="K2" s="282"/>
      <c r="L2" s="281"/>
      <c r="M2" s="281"/>
    </row>
    <row r="3" spans="1:13" ht="15">
      <c r="A3" s="280" t="s">
        <v>0</v>
      </c>
      <c r="B3" s="279"/>
      <c r="C3" s="278"/>
      <c r="D3" s="278"/>
      <c r="E3" s="278"/>
      <c r="F3" s="278"/>
      <c r="G3" s="278"/>
      <c r="H3" s="278"/>
      <c r="I3" s="278"/>
      <c r="J3" s="278"/>
      <c r="K3" s="278"/>
      <c r="L3" s="279"/>
    </row>
    <row r="4" spans="1:13" ht="15">
      <c r="A4" s="277" t="s">
        <v>215</v>
      </c>
      <c r="B4" s="276"/>
      <c r="C4" s="275">
        <v>2018</v>
      </c>
      <c r="D4" s="275">
        <v>2019</v>
      </c>
      <c r="E4" s="275">
        <v>2020</v>
      </c>
      <c r="F4" s="275">
        <v>2021</v>
      </c>
      <c r="G4" s="275">
        <v>2022</v>
      </c>
      <c r="H4" s="25">
        <v>2023</v>
      </c>
      <c r="I4" s="277" t="s">
        <v>2</v>
      </c>
      <c r="J4" s="274" t="s">
        <v>3</v>
      </c>
      <c r="K4" s="26" t="s">
        <v>373</v>
      </c>
      <c r="L4" s="273" t="s">
        <v>4</v>
      </c>
      <c r="M4" s="272"/>
    </row>
    <row r="5" spans="1:13" ht="15">
      <c r="A5" s="283" t="s">
        <v>216</v>
      </c>
      <c r="B5" s="270"/>
      <c r="C5" s="269"/>
      <c r="D5" s="269"/>
      <c r="E5" s="269"/>
      <c r="F5" s="269"/>
      <c r="G5" s="269"/>
      <c r="H5" s="269"/>
      <c r="I5" s="269"/>
      <c r="J5" s="269"/>
      <c r="K5" s="269"/>
      <c r="L5" s="268"/>
    </row>
    <row r="6" spans="1:13" ht="15">
      <c r="A6" s="496" t="s">
        <v>217</v>
      </c>
      <c r="B6" s="267" t="s">
        <v>133</v>
      </c>
      <c r="C6" s="266" t="s">
        <v>134</v>
      </c>
      <c r="D6" s="266" t="s">
        <v>134</v>
      </c>
      <c r="E6" s="266" t="s">
        <v>134</v>
      </c>
      <c r="F6" s="266" t="s">
        <v>134</v>
      </c>
      <c r="G6" s="266" t="s">
        <v>134</v>
      </c>
      <c r="H6" s="266" t="s">
        <v>134</v>
      </c>
      <c r="I6" s="265" t="s">
        <v>8</v>
      </c>
      <c r="J6" s="265" t="s">
        <v>8</v>
      </c>
      <c r="K6" s="265" t="s">
        <v>8</v>
      </c>
      <c r="L6" s="264" t="s">
        <v>359</v>
      </c>
      <c r="M6" s="7"/>
    </row>
    <row r="7" spans="1:13" ht="17">
      <c r="A7" s="385" t="s">
        <v>488</v>
      </c>
      <c r="B7" s="270"/>
      <c r="C7" s="269"/>
      <c r="D7" s="269"/>
      <c r="E7" s="269"/>
      <c r="F7" s="269"/>
      <c r="G7" s="269"/>
      <c r="H7" s="269"/>
      <c r="I7" s="269"/>
      <c r="J7" s="269"/>
      <c r="K7" s="269"/>
      <c r="L7" s="268"/>
    </row>
    <row r="8" spans="1:13" ht="15">
      <c r="A8" s="271" t="s">
        <v>218</v>
      </c>
      <c r="B8" s="270"/>
      <c r="C8" s="269"/>
      <c r="D8" s="269"/>
      <c r="E8" s="269"/>
      <c r="F8" s="269"/>
      <c r="G8" s="269"/>
      <c r="H8" s="269"/>
      <c r="I8" s="269"/>
      <c r="J8" s="269"/>
      <c r="K8" s="269"/>
      <c r="L8" s="263"/>
    </row>
    <row r="9" spans="1:13" ht="15">
      <c r="A9" s="347" t="s">
        <v>353</v>
      </c>
      <c r="B9" s="267" t="s">
        <v>21</v>
      </c>
      <c r="C9" s="294">
        <f t="shared" ref="C9:H9" si="0">SUM(C11:C12)</f>
        <v>782</v>
      </c>
      <c r="D9" s="294">
        <f t="shared" si="0"/>
        <v>854</v>
      </c>
      <c r="E9" s="33">
        <f t="shared" si="0"/>
        <v>1106</v>
      </c>
      <c r="F9" s="33">
        <f t="shared" si="0"/>
        <v>1049</v>
      </c>
      <c r="G9" s="33">
        <f t="shared" si="0"/>
        <v>1161</v>
      </c>
      <c r="H9" s="33">
        <f t="shared" si="0"/>
        <v>1221</v>
      </c>
      <c r="I9" s="265"/>
      <c r="J9" s="265"/>
      <c r="K9" s="265"/>
      <c r="L9" s="264" t="s">
        <v>360</v>
      </c>
      <c r="M9" s="45"/>
    </row>
    <row r="10" spans="1:13" ht="15">
      <c r="A10" s="390" t="s">
        <v>219</v>
      </c>
      <c r="B10" s="267"/>
      <c r="C10" s="266"/>
      <c r="D10" s="257">
        <f>D9-SUM(D11:D12)</f>
        <v>0</v>
      </c>
      <c r="E10" s="479"/>
      <c r="F10" s="479"/>
      <c r="G10" s="479"/>
      <c r="H10" s="479"/>
      <c r="I10" s="261"/>
      <c r="J10" s="261"/>
      <c r="K10" s="261"/>
      <c r="L10" s="259" t="s">
        <v>220</v>
      </c>
      <c r="M10" s="258"/>
    </row>
    <row r="11" spans="1:13" ht="15">
      <c r="A11" s="31" t="s">
        <v>221</v>
      </c>
      <c r="B11" s="267" t="s">
        <v>21</v>
      </c>
      <c r="C11" s="266">
        <v>541</v>
      </c>
      <c r="D11" s="266">
        <v>600</v>
      </c>
      <c r="E11" s="266">
        <v>773</v>
      </c>
      <c r="F11" s="256">
        <v>741</v>
      </c>
      <c r="G11" s="255">
        <v>808</v>
      </c>
      <c r="H11" s="254">
        <v>847</v>
      </c>
      <c r="I11" s="265"/>
      <c r="J11" s="265"/>
      <c r="K11" s="265"/>
      <c r="L11" s="259"/>
      <c r="M11" s="191"/>
    </row>
    <row r="12" spans="1:13" ht="15">
      <c r="A12" s="31" t="s">
        <v>222</v>
      </c>
      <c r="B12" s="267" t="s">
        <v>21</v>
      </c>
      <c r="C12" s="266">
        <v>241</v>
      </c>
      <c r="D12" s="266">
        <v>254</v>
      </c>
      <c r="E12" s="266">
        <v>333</v>
      </c>
      <c r="F12" s="256">
        <v>308</v>
      </c>
      <c r="G12" s="255">
        <v>353</v>
      </c>
      <c r="H12" s="254">
        <v>374</v>
      </c>
      <c r="I12" s="265"/>
      <c r="J12" s="265"/>
      <c r="K12" s="265"/>
      <c r="L12" s="259"/>
      <c r="M12" s="191"/>
    </row>
    <row r="13" spans="1:13" ht="15">
      <c r="A13" s="390" t="s">
        <v>223</v>
      </c>
      <c r="B13" s="267"/>
      <c r="C13" s="257"/>
      <c r="D13" s="257">
        <f>100-SUM(D14:D16)</f>
        <v>0</v>
      </c>
      <c r="E13" s="257"/>
      <c r="F13" s="257"/>
      <c r="G13" s="257"/>
      <c r="H13" s="257"/>
      <c r="I13" s="261"/>
      <c r="J13" s="261"/>
      <c r="K13" s="261"/>
      <c r="L13" s="259" t="s">
        <v>220</v>
      </c>
      <c r="M13" s="258"/>
    </row>
    <row r="14" spans="1:13" ht="17">
      <c r="A14" s="31" t="s">
        <v>224</v>
      </c>
      <c r="B14" s="267" t="s">
        <v>410</v>
      </c>
      <c r="C14" s="253">
        <v>23</v>
      </c>
      <c r="D14" s="252">
        <v>23</v>
      </c>
      <c r="E14" s="252">
        <v>17</v>
      </c>
      <c r="F14" s="251">
        <v>16.11</v>
      </c>
      <c r="G14" s="250">
        <v>16.28</v>
      </c>
      <c r="H14" s="249">
        <v>16.43</v>
      </c>
      <c r="I14" s="265"/>
      <c r="J14" s="265"/>
      <c r="K14" s="265"/>
      <c r="L14" s="259"/>
      <c r="M14" s="191"/>
    </row>
    <row r="15" spans="1:13" ht="15">
      <c r="A15" s="31" t="s">
        <v>225</v>
      </c>
      <c r="B15" s="267" t="s">
        <v>226</v>
      </c>
      <c r="C15" s="253">
        <v>70</v>
      </c>
      <c r="D15" s="252">
        <v>70</v>
      </c>
      <c r="E15" s="252">
        <v>73</v>
      </c>
      <c r="F15" s="251">
        <v>72.739999999999995</v>
      </c>
      <c r="G15" s="250">
        <v>70.97</v>
      </c>
      <c r="H15" s="249">
        <v>72.09</v>
      </c>
      <c r="I15" s="265"/>
      <c r="J15" s="265"/>
      <c r="K15" s="265"/>
      <c r="L15" s="259"/>
      <c r="M15" s="191"/>
    </row>
    <row r="16" spans="1:13" ht="15">
      <c r="A16" s="31" t="s">
        <v>227</v>
      </c>
      <c r="B16" s="267" t="s">
        <v>226</v>
      </c>
      <c r="C16" s="253">
        <v>7</v>
      </c>
      <c r="D16" s="252">
        <v>7</v>
      </c>
      <c r="E16" s="252">
        <v>10</v>
      </c>
      <c r="F16" s="251">
        <v>11.15</v>
      </c>
      <c r="G16" s="250">
        <v>12.75</v>
      </c>
      <c r="H16" s="249">
        <v>11.48</v>
      </c>
      <c r="I16" s="265"/>
      <c r="J16" s="265"/>
      <c r="K16" s="265"/>
      <c r="L16" s="259"/>
      <c r="M16" s="191"/>
    </row>
    <row r="17" spans="1:13" ht="15" hidden="1">
      <c r="A17" s="509" t="s">
        <v>228</v>
      </c>
      <c r="B17" s="381"/>
      <c r="C17" s="380"/>
      <c r="D17" s="380"/>
      <c r="E17" s="380"/>
      <c r="F17" s="380"/>
      <c r="G17" s="380"/>
      <c r="H17" s="380"/>
      <c r="I17" s="379"/>
      <c r="J17" s="379"/>
      <c r="K17" s="379"/>
      <c r="L17" s="378" t="s">
        <v>220</v>
      </c>
      <c r="M17" s="258"/>
    </row>
    <row r="18" spans="1:13" ht="15" hidden="1">
      <c r="A18" s="508" t="s">
        <v>342</v>
      </c>
      <c r="B18" s="381" t="s">
        <v>226</v>
      </c>
      <c r="C18" s="377" t="s">
        <v>8</v>
      </c>
      <c r="D18" s="376" t="s">
        <v>8</v>
      </c>
      <c r="E18" s="376" t="s">
        <v>8</v>
      </c>
      <c r="F18" s="375">
        <v>87.8</v>
      </c>
      <c r="G18" s="376">
        <v>83.81</v>
      </c>
      <c r="H18" s="374">
        <v>83.24</v>
      </c>
      <c r="I18" s="373"/>
      <c r="J18" s="373"/>
      <c r="K18" s="373"/>
      <c r="L18" s="378"/>
      <c r="M18" s="191"/>
    </row>
    <row r="19" spans="1:13" ht="15" hidden="1">
      <c r="A19" s="510" t="s">
        <v>466</v>
      </c>
      <c r="B19" s="381" t="s">
        <v>226</v>
      </c>
      <c r="C19" s="377" t="s">
        <v>8</v>
      </c>
      <c r="D19" s="376" t="s">
        <v>8</v>
      </c>
      <c r="E19" s="376" t="s">
        <v>8</v>
      </c>
      <c r="F19" s="375">
        <v>12.2</v>
      </c>
      <c r="G19" s="376">
        <v>16.190000000000001</v>
      </c>
      <c r="H19" s="374">
        <f>100-H18</f>
        <v>16.760000000000005</v>
      </c>
      <c r="I19" s="373"/>
      <c r="J19" s="373"/>
      <c r="K19" s="373"/>
      <c r="L19" s="378"/>
      <c r="M19" s="191"/>
    </row>
    <row r="20" spans="1:13" ht="15">
      <c r="A20" s="390" t="s">
        <v>230</v>
      </c>
      <c r="B20" s="267"/>
      <c r="C20" s="266"/>
      <c r="D20" s="266"/>
      <c r="E20" s="266"/>
      <c r="F20" s="248"/>
      <c r="G20" s="257"/>
      <c r="H20" s="257"/>
      <c r="I20" s="261"/>
      <c r="J20" s="261"/>
      <c r="K20" s="261"/>
      <c r="L20" s="259" t="s">
        <v>220</v>
      </c>
      <c r="M20" s="258"/>
    </row>
    <row r="21" spans="1:13" ht="15">
      <c r="A21" s="31" t="s">
        <v>229</v>
      </c>
      <c r="B21" s="267" t="s">
        <v>226</v>
      </c>
      <c r="C21" s="266" t="s">
        <v>8</v>
      </c>
      <c r="D21" s="252" t="s">
        <v>8</v>
      </c>
      <c r="E21" s="252">
        <v>87.7</v>
      </c>
      <c r="F21" s="251">
        <v>88.47</v>
      </c>
      <c r="G21" s="250">
        <v>84.75</v>
      </c>
      <c r="H21" s="249">
        <v>82.58</v>
      </c>
      <c r="I21" s="265"/>
      <c r="J21" s="265"/>
      <c r="K21" s="265"/>
      <c r="L21" s="259"/>
      <c r="M21" s="191"/>
    </row>
    <row r="22" spans="1:13" ht="15">
      <c r="A22" s="31" t="s">
        <v>231</v>
      </c>
      <c r="B22" s="267" t="s">
        <v>226</v>
      </c>
      <c r="C22" s="266" t="s">
        <v>8</v>
      </c>
      <c r="D22" s="252" t="s">
        <v>8</v>
      </c>
      <c r="E22" s="252">
        <v>6.96</v>
      </c>
      <c r="F22" s="251">
        <v>4</v>
      </c>
      <c r="G22" s="250">
        <v>8.35</v>
      </c>
      <c r="H22" s="249">
        <v>9.33</v>
      </c>
      <c r="I22" s="265"/>
      <c r="J22" s="265"/>
      <c r="K22" s="265"/>
      <c r="L22" s="259"/>
      <c r="M22" s="191"/>
    </row>
    <row r="23" spans="1:13" ht="15">
      <c r="A23" s="31" t="s">
        <v>232</v>
      </c>
      <c r="B23" s="267" t="s">
        <v>226</v>
      </c>
      <c r="C23" s="266" t="s">
        <v>8</v>
      </c>
      <c r="D23" s="252" t="s">
        <v>8</v>
      </c>
      <c r="E23" s="252">
        <v>4.88</v>
      </c>
      <c r="F23" s="251">
        <v>6.67</v>
      </c>
      <c r="G23" s="250">
        <v>5.77</v>
      </c>
      <c r="H23" s="249">
        <v>7.02</v>
      </c>
      <c r="I23" s="265"/>
      <c r="J23" s="265"/>
      <c r="K23" s="265"/>
      <c r="L23" s="259"/>
      <c r="M23" s="191"/>
    </row>
    <row r="24" spans="1:13" ht="15">
      <c r="A24" s="31" t="s">
        <v>233</v>
      </c>
      <c r="B24" s="267" t="s">
        <v>226</v>
      </c>
      <c r="C24" s="266" t="s">
        <v>8</v>
      </c>
      <c r="D24" s="252" t="s">
        <v>8</v>
      </c>
      <c r="E24" s="252">
        <v>0.18</v>
      </c>
      <c r="F24" s="251">
        <v>0.48</v>
      </c>
      <c r="G24" s="250">
        <v>0.43</v>
      </c>
      <c r="H24" s="249">
        <v>0.41</v>
      </c>
      <c r="I24" s="265"/>
      <c r="J24" s="265"/>
      <c r="K24" s="265"/>
      <c r="L24" s="259"/>
      <c r="M24" s="191"/>
    </row>
    <row r="25" spans="1:13" ht="15">
      <c r="A25" s="31" t="s">
        <v>234</v>
      </c>
      <c r="B25" s="267" t="s">
        <v>226</v>
      </c>
      <c r="C25" s="266" t="s">
        <v>8</v>
      </c>
      <c r="D25" s="252" t="s">
        <v>8</v>
      </c>
      <c r="E25" s="252">
        <v>0.09</v>
      </c>
      <c r="F25" s="251">
        <v>0.19</v>
      </c>
      <c r="G25" s="250">
        <v>0.17</v>
      </c>
      <c r="H25" s="249">
        <v>0.17</v>
      </c>
      <c r="I25" s="265"/>
      <c r="J25" s="265"/>
      <c r="K25" s="265"/>
      <c r="L25" s="259"/>
      <c r="M25" s="191"/>
    </row>
    <row r="26" spans="1:13" ht="15">
      <c r="A26" s="31" t="s">
        <v>235</v>
      </c>
      <c r="B26" s="267" t="s">
        <v>226</v>
      </c>
      <c r="C26" s="266" t="s">
        <v>8</v>
      </c>
      <c r="D26" s="252" t="s">
        <v>8</v>
      </c>
      <c r="E26" s="252">
        <v>0.09</v>
      </c>
      <c r="F26" s="251">
        <v>0.1</v>
      </c>
      <c r="G26" s="250">
        <v>0.09</v>
      </c>
      <c r="H26" s="249">
        <v>0.08</v>
      </c>
      <c r="I26" s="265"/>
      <c r="J26" s="265"/>
      <c r="K26" s="265"/>
      <c r="L26" s="259"/>
      <c r="M26" s="191"/>
    </row>
    <row r="27" spans="1:13" ht="15">
      <c r="A27" s="31" t="s">
        <v>236</v>
      </c>
      <c r="B27" s="267" t="s">
        <v>226</v>
      </c>
      <c r="C27" s="266" t="s">
        <v>8</v>
      </c>
      <c r="D27" s="252" t="s">
        <v>8</v>
      </c>
      <c r="E27" s="252">
        <v>0.09</v>
      </c>
      <c r="F27" s="251">
        <v>0.1</v>
      </c>
      <c r="G27" s="250">
        <v>0.26</v>
      </c>
      <c r="H27" s="249">
        <v>0.25</v>
      </c>
      <c r="I27" s="265"/>
      <c r="J27" s="265"/>
      <c r="K27" s="265"/>
      <c r="L27" s="259"/>
      <c r="M27" s="191"/>
    </row>
    <row r="28" spans="1:13" ht="15">
      <c r="A28" s="31" t="s">
        <v>439</v>
      </c>
      <c r="B28" s="267" t="s">
        <v>226</v>
      </c>
      <c r="C28" s="266" t="s">
        <v>8</v>
      </c>
      <c r="D28" s="252" t="s">
        <v>8</v>
      </c>
      <c r="E28" s="252" t="s">
        <v>8</v>
      </c>
      <c r="F28" s="251" t="s">
        <v>8</v>
      </c>
      <c r="G28" s="250">
        <v>0.09</v>
      </c>
      <c r="H28" s="249">
        <v>0.08</v>
      </c>
      <c r="I28" s="265"/>
      <c r="J28" s="265"/>
      <c r="K28" s="265"/>
      <c r="L28" s="259"/>
      <c r="M28" s="45"/>
    </row>
    <row r="29" spans="1:13" ht="15">
      <c r="A29" s="31" t="s">
        <v>237</v>
      </c>
      <c r="B29" s="267" t="s">
        <v>226</v>
      </c>
      <c r="C29" s="266" t="s">
        <v>8</v>
      </c>
      <c r="D29" s="252" t="s">
        <v>8</v>
      </c>
      <c r="E29" s="252" t="s">
        <v>8</v>
      </c>
      <c r="F29" s="251" t="s">
        <v>8</v>
      </c>
      <c r="G29" s="250">
        <v>0.09</v>
      </c>
      <c r="H29" s="249">
        <v>0.08</v>
      </c>
      <c r="I29" s="265"/>
      <c r="J29" s="265"/>
      <c r="K29" s="265"/>
      <c r="L29" s="259"/>
      <c r="M29" s="191"/>
    </row>
    <row r="30" spans="1:13" ht="15">
      <c r="A30" s="38" t="s">
        <v>238</v>
      </c>
      <c r="B30" s="267"/>
      <c r="C30" s="266"/>
      <c r="D30" s="266"/>
      <c r="E30" s="266"/>
      <c r="F30" s="257"/>
      <c r="G30" s="257"/>
      <c r="H30" s="257"/>
      <c r="I30" s="261"/>
      <c r="J30" s="261"/>
      <c r="K30" s="261"/>
      <c r="L30" s="259" t="s">
        <v>220</v>
      </c>
      <c r="M30" s="258"/>
    </row>
    <row r="31" spans="1:13" ht="15">
      <c r="A31" s="260" t="s">
        <v>239</v>
      </c>
      <c r="B31" s="267" t="s">
        <v>226</v>
      </c>
      <c r="C31" s="266" t="s">
        <v>8</v>
      </c>
      <c r="D31" s="252" t="s">
        <v>8</v>
      </c>
      <c r="E31" s="252">
        <v>99.73</v>
      </c>
      <c r="F31" s="251">
        <v>99.71</v>
      </c>
      <c r="G31" s="250">
        <v>99.4</v>
      </c>
      <c r="H31" s="249">
        <v>99.42</v>
      </c>
      <c r="I31" s="265"/>
      <c r="J31" s="265"/>
      <c r="K31" s="265"/>
      <c r="L31" s="259"/>
      <c r="M31" s="191"/>
    </row>
    <row r="32" spans="1:13" ht="15">
      <c r="A32" s="260" t="s">
        <v>235</v>
      </c>
      <c r="B32" s="267" t="s">
        <v>226</v>
      </c>
      <c r="C32" s="266" t="s">
        <v>8</v>
      </c>
      <c r="D32" s="252" t="s">
        <v>8</v>
      </c>
      <c r="E32" s="252">
        <v>0.09</v>
      </c>
      <c r="F32" s="251">
        <v>0.1</v>
      </c>
      <c r="G32" s="250">
        <v>0.09</v>
      </c>
      <c r="H32" s="249">
        <v>8.3000000000000004E-2</v>
      </c>
      <c r="I32" s="265"/>
      <c r="J32" s="265"/>
      <c r="K32" s="265"/>
      <c r="L32" s="259"/>
      <c r="M32" s="191"/>
    </row>
    <row r="33" spans="1:13" ht="15">
      <c r="A33" s="260" t="s">
        <v>240</v>
      </c>
      <c r="B33" s="267" t="s">
        <v>226</v>
      </c>
      <c r="C33" s="266" t="s">
        <v>8</v>
      </c>
      <c r="D33" s="252" t="s">
        <v>8</v>
      </c>
      <c r="E33" s="252">
        <v>0.18</v>
      </c>
      <c r="F33" s="251">
        <v>0.19</v>
      </c>
      <c r="G33" s="250">
        <v>0.43</v>
      </c>
      <c r="H33" s="249">
        <v>0.41299999999999998</v>
      </c>
      <c r="I33" s="265"/>
      <c r="J33" s="265"/>
      <c r="K33" s="265"/>
      <c r="L33" s="259"/>
      <c r="M33" s="191"/>
    </row>
    <row r="34" spans="1:13" ht="15">
      <c r="A34" s="260" t="s">
        <v>241</v>
      </c>
      <c r="B34" s="267" t="s">
        <v>226</v>
      </c>
      <c r="C34" s="266" t="s">
        <v>8</v>
      </c>
      <c r="D34" s="252" t="s">
        <v>8</v>
      </c>
      <c r="E34" s="252" t="s">
        <v>8</v>
      </c>
      <c r="F34" s="251" t="s">
        <v>8</v>
      </c>
      <c r="G34" s="250">
        <v>0.09</v>
      </c>
      <c r="H34" s="249">
        <v>8.3000000000000004E-2</v>
      </c>
      <c r="I34" s="265"/>
      <c r="J34" s="265"/>
      <c r="K34" s="265"/>
      <c r="L34" s="259"/>
      <c r="M34" s="191"/>
    </row>
    <row r="35" spans="1:13" ht="15" hidden="1">
      <c r="A35" s="511" t="s">
        <v>343</v>
      </c>
      <c r="B35" s="293"/>
      <c r="C35" s="313"/>
      <c r="D35" s="313"/>
      <c r="E35" s="313"/>
      <c r="F35" s="314"/>
      <c r="G35" s="314"/>
      <c r="H35" s="314"/>
      <c r="I35" s="315"/>
      <c r="J35" s="315"/>
      <c r="K35" s="315"/>
      <c r="L35" s="316" t="s">
        <v>220</v>
      </c>
      <c r="M35" s="258"/>
    </row>
    <row r="36" spans="1:13" ht="15" hidden="1">
      <c r="A36" s="508" t="s">
        <v>342</v>
      </c>
      <c r="B36" s="293" t="s">
        <v>242</v>
      </c>
      <c r="C36" s="313" t="s">
        <v>8</v>
      </c>
      <c r="D36" s="317" t="s">
        <v>8</v>
      </c>
      <c r="E36" s="317" t="s">
        <v>8</v>
      </c>
      <c r="F36" s="318">
        <v>96.14</v>
      </c>
      <c r="G36" s="317">
        <v>89.64</v>
      </c>
      <c r="H36" s="319">
        <v>90.62</v>
      </c>
      <c r="I36" s="320"/>
      <c r="J36" s="320"/>
      <c r="K36" s="320"/>
      <c r="L36" s="316"/>
      <c r="M36" s="45"/>
    </row>
    <row r="37" spans="1:13" ht="15" hidden="1">
      <c r="A37" s="508" t="s">
        <v>466</v>
      </c>
      <c r="B37" s="293" t="s">
        <v>242</v>
      </c>
      <c r="C37" s="313" t="s">
        <v>8</v>
      </c>
      <c r="D37" s="317" t="s">
        <v>8</v>
      </c>
      <c r="E37" s="317" t="s">
        <v>8</v>
      </c>
      <c r="F37" s="318">
        <v>3.86</v>
      </c>
      <c r="G37" s="317">
        <v>10.36</v>
      </c>
      <c r="H37" s="319">
        <f>100-H36</f>
        <v>9.3799999999999955</v>
      </c>
      <c r="I37" s="320"/>
      <c r="J37" s="320"/>
      <c r="K37" s="320"/>
      <c r="L37" s="316"/>
      <c r="M37" s="45"/>
    </row>
    <row r="38" spans="1:13" ht="15">
      <c r="A38" s="38" t="s">
        <v>243</v>
      </c>
      <c r="B38" s="267"/>
      <c r="C38" s="266"/>
      <c r="D38" s="266"/>
      <c r="E38" s="266"/>
      <c r="F38" s="257"/>
      <c r="G38" s="257"/>
      <c r="H38" s="257"/>
      <c r="I38" s="261"/>
      <c r="J38" s="261"/>
      <c r="K38" s="261"/>
      <c r="L38" s="259" t="s">
        <v>220</v>
      </c>
      <c r="M38" s="258"/>
    </row>
    <row r="39" spans="1:13" ht="15">
      <c r="A39" s="31" t="s">
        <v>229</v>
      </c>
      <c r="B39" s="267" t="s">
        <v>242</v>
      </c>
      <c r="C39" s="266" t="s">
        <v>8</v>
      </c>
      <c r="D39" s="252" t="s">
        <v>8</v>
      </c>
      <c r="E39" s="252">
        <v>96.24</v>
      </c>
      <c r="F39" s="251">
        <v>97.35</v>
      </c>
      <c r="G39" s="250">
        <v>92.31</v>
      </c>
      <c r="H39" s="249">
        <v>88.855999999999995</v>
      </c>
      <c r="I39" s="265"/>
      <c r="J39" s="265"/>
      <c r="K39" s="265"/>
      <c r="L39" s="259"/>
      <c r="M39" s="191"/>
    </row>
    <row r="40" spans="1:13" ht="15">
      <c r="A40" s="31" t="s">
        <v>231</v>
      </c>
      <c r="B40" s="267" t="s">
        <v>242</v>
      </c>
      <c r="C40" s="266" t="s">
        <v>8</v>
      </c>
      <c r="D40" s="252" t="s">
        <v>8</v>
      </c>
      <c r="E40" s="252">
        <v>2.96</v>
      </c>
      <c r="F40" s="251">
        <v>1.2</v>
      </c>
      <c r="G40" s="250">
        <v>5.62</v>
      </c>
      <c r="H40" s="249">
        <v>8.2111000000000001</v>
      </c>
      <c r="I40" s="265"/>
      <c r="J40" s="265"/>
      <c r="K40" s="265"/>
      <c r="L40" s="259"/>
      <c r="M40" s="191"/>
    </row>
    <row r="41" spans="1:13" ht="15">
      <c r="A41" s="31" t="s">
        <v>232</v>
      </c>
      <c r="B41" s="267" t="s">
        <v>242</v>
      </c>
      <c r="C41" s="266" t="s">
        <v>8</v>
      </c>
      <c r="D41" s="252" t="s">
        <v>8</v>
      </c>
      <c r="E41" s="252">
        <v>0</v>
      </c>
      <c r="F41" s="251">
        <v>0.24</v>
      </c>
      <c r="G41" s="250">
        <v>0.3</v>
      </c>
      <c r="H41" s="249">
        <v>0.29299999999999998</v>
      </c>
      <c r="I41" s="265"/>
      <c r="J41" s="265"/>
      <c r="K41" s="265"/>
      <c r="L41" s="259"/>
      <c r="M41" s="191"/>
    </row>
    <row r="42" spans="1:13" ht="15">
      <c r="A42" s="31" t="s">
        <v>233</v>
      </c>
      <c r="B42" s="267" t="s">
        <v>242</v>
      </c>
      <c r="C42" s="266" t="s">
        <v>8</v>
      </c>
      <c r="D42" s="252" t="s">
        <v>8</v>
      </c>
      <c r="E42" s="252">
        <v>0</v>
      </c>
      <c r="F42" s="251">
        <v>0.24</v>
      </c>
      <c r="G42" s="250">
        <v>0</v>
      </c>
      <c r="H42" s="249">
        <v>0.88</v>
      </c>
      <c r="I42" s="265"/>
      <c r="J42" s="265"/>
      <c r="K42" s="265"/>
      <c r="L42" s="259"/>
      <c r="M42" s="191"/>
    </row>
    <row r="43" spans="1:13" ht="15">
      <c r="A43" s="31" t="s">
        <v>234</v>
      </c>
      <c r="B43" s="267" t="s">
        <v>242</v>
      </c>
      <c r="C43" s="266" t="s">
        <v>8</v>
      </c>
      <c r="D43" s="252" t="s">
        <v>8</v>
      </c>
      <c r="E43" s="252">
        <v>0.27</v>
      </c>
      <c r="F43" s="251">
        <v>0.48</v>
      </c>
      <c r="G43" s="250">
        <v>0.3</v>
      </c>
      <c r="H43" s="249">
        <v>0.29299999999999998</v>
      </c>
      <c r="I43" s="265"/>
      <c r="J43" s="265"/>
      <c r="K43" s="265"/>
      <c r="L43" s="259"/>
      <c r="M43" s="191"/>
    </row>
    <row r="44" spans="1:13" ht="15">
      <c r="A44" s="31" t="s">
        <v>235</v>
      </c>
      <c r="B44" s="267" t="s">
        <v>242</v>
      </c>
      <c r="C44" s="266" t="s">
        <v>8</v>
      </c>
      <c r="D44" s="252" t="s">
        <v>8</v>
      </c>
      <c r="E44" s="252">
        <v>0.27</v>
      </c>
      <c r="F44" s="251">
        <v>0.24</v>
      </c>
      <c r="G44" s="250">
        <v>0.3</v>
      </c>
      <c r="H44" s="249">
        <v>0.29299999999999998</v>
      </c>
      <c r="I44" s="265"/>
      <c r="J44" s="265"/>
      <c r="K44" s="265"/>
      <c r="L44" s="259"/>
      <c r="M44" s="191"/>
    </row>
    <row r="45" spans="1:13" ht="15">
      <c r="A45" s="31" t="s">
        <v>236</v>
      </c>
      <c r="B45" s="267" t="s">
        <v>242</v>
      </c>
      <c r="C45" s="266" t="s">
        <v>8</v>
      </c>
      <c r="D45" s="252" t="s">
        <v>8</v>
      </c>
      <c r="E45" s="252">
        <v>0.27</v>
      </c>
      <c r="F45" s="251">
        <v>0.24</v>
      </c>
      <c r="G45" s="250">
        <v>0.59</v>
      </c>
      <c r="H45" s="249">
        <v>0.58699999999999997</v>
      </c>
      <c r="I45" s="265"/>
      <c r="J45" s="265"/>
      <c r="K45" s="265"/>
      <c r="L45" s="259" t="s">
        <v>220</v>
      </c>
      <c r="M45" s="191"/>
    </row>
    <row r="46" spans="1:13" ht="15">
      <c r="A46" s="31" t="s">
        <v>439</v>
      </c>
      <c r="B46" s="267" t="s">
        <v>242</v>
      </c>
      <c r="C46" s="266" t="s">
        <v>8</v>
      </c>
      <c r="D46" s="252" t="s">
        <v>8</v>
      </c>
      <c r="E46" s="252" t="s">
        <v>8</v>
      </c>
      <c r="F46" s="251" t="s">
        <v>8</v>
      </c>
      <c r="G46" s="250">
        <v>0.3</v>
      </c>
      <c r="H46" s="249">
        <v>0.29299999999999998</v>
      </c>
      <c r="I46" s="265"/>
      <c r="J46" s="265"/>
      <c r="K46" s="265"/>
      <c r="L46" s="259"/>
      <c r="M46" s="191"/>
    </row>
    <row r="47" spans="1:13" ht="15">
      <c r="A47" s="31" t="s">
        <v>237</v>
      </c>
      <c r="B47" s="267" t="s">
        <v>242</v>
      </c>
      <c r="C47" s="266" t="s">
        <v>8</v>
      </c>
      <c r="D47" s="252" t="s">
        <v>8</v>
      </c>
      <c r="E47" s="252" t="s">
        <v>8</v>
      </c>
      <c r="F47" s="251" t="s">
        <v>8</v>
      </c>
      <c r="G47" s="250">
        <v>0.3</v>
      </c>
      <c r="H47" s="249">
        <v>0.29299999999999998</v>
      </c>
      <c r="I47" s="265"/>
      <c r="J47" s="265"/>
      <c r="K47" s="265"/>
      <c r="L47" s="259"/>
      <c r="M47" s="191"/>
    </row>
    <row r="48" spans="1:13" ht="15">
      <c r="A48" s="38" t="s">
        <v>244</v>
      </c>
      <c r="B48" s="267"/>
      <c r="C48" s="266"/>
      <c r="D48" s="266"/>
      <c r="E48" s="266"/>
      <c r="F48" s="257"/>
      <c r="G48" s="257"/>
      <c r="H48" s="257"/>
      <c r="I48" s="261"/>
      <c r="J48" s="261"/>
      <c r="K48" s="261"/>
      <c r="L48" s="259"/>
      <c r="M48" s="258"/>
    </row>
    <row r="49" spans="1:14" ht="15">
      <c r="A49" s="260" t="s">
        <v>239</v>
      </c>
      <c r="B49" s="267" t="s">
        <v>242</v>
      </c>
      <c r="C49" s="266" t="s">
        <v>8</v>
      </c>
      <c r="D49" s="252" t="s">
        <v>8</v>
      </c>
      <c r="E49" s="252">
        <v>99.19</v>
      </c>
      <c r="F49" s="251">
        <v>99.28</v>
      </c>
      <c r="G49" s="250">
        <v>98.22</v>
      </c>
      <c r="H49" s="249">
        <v>98.24</v>
      </c>
      <c r="I49" s="265"/>
      <c r="J49" s="265"/>
      <c r="K49" s="265"/>
      <c r="L49" s="259"/>
      <c r="M49" s="191"/>
    </row>
    <row r="50" spans="1:14" ht="15">
      <c r="A50" s="260" t="s">
        <v>235</v>
      </c>
      <c r="B50" s="267" t="s">
        <v>242</v>
      </c>
      <c r="C50" s="266" t="s">
        <v>8</v>
      </c>
      <c r="D50" s="252" t="s">
        <v>8</v>
      </c>
      <c r="E50" s="252">
        <v>0.27</v>
      </c>
      <c r="F50" s="251">
        <v>0.24</v>
      </c>
      <c r="G50" s="250">
        <v>0.3</v>
      </c>
      <c r="H50" s="249">
        <v>0.28999999999999998</v>
      </c>
      <c r="I50" s="265"/>
      <c r="J50" s="265"/>
      <c r="K50" s="265"/>
      <c r="L50" s="259"/>
      <c r="M50" s="191"/>
    </row>
    <row r="51" spans="1:14" ht="15">
      <c r="A51" s="260" t="s">
        <v>240</v>
      </c>
      <c r="B51" s="267" t="s">
        <v>242</v>
      </c>
      <c r="C51" s="266" t="s">
        <v>8</v>
      </c>
      <c r="D51" s="252" t="s">
        <v>8</v>
      </c>
      <c r="E51" s="252">
        <v>0.54</v>
      </c>
      <c r="F51" s="251">
        <v>0.48</v>
      </c>
      <c r="G51" s="250">
        <v>1.48</v>
      </c>
      <c r="H51" s="249">
        <v>1.47</v>
      </c>
      <c r="I51" s="265"/>
      <c r="J51" s="265"/>
      <c r="K51" s="265"/>
      <c r="L51" s="259"/>
      <c r="M51" s="191"/>
    </row>
    <row r="52" spans="1:14" ht="15">
      <c r="A52" s="260" t="s">
        <v>241</v>
      </c>
      <c r="B52" s="267" t="s">
        <v>242</v>
      </c>
      <c r="C52" s="266" t="s">
        <v>8</v>
      </c>
      <c r="D52" s="252" t="s">
        <v>8</v>
      </c>
      <c r="E52" s="252">
        <v>0</v>
      </c>
      <c r="F52" s="251">
        <v>0</v>
      </c>
      <c r="G52" s="250">
        <v>0</v>
      </c>
      <c r="H52" s="249">
        <v>0</v>
      </c>
      <c r="I52" s="265"/>
      <c r="J52" s="265"/>
      <c r="K52" s="265"/>
      <c r="L52" s="259"/>
      <c r="M52" s="191"/>
    </row>
    <row r="53" spans="1:14" ht="15">
      <c r="A53" s="247" t="s">
        <v>245</v>
      </c>
      <c r="B53" s="270"/>
      <c r="C53" s="269"/>
      <c r="D53" s="246"/>
      <c r="E53" s="246"/>
      <c r="F53" s="246"/>
      <c r="G53" s="246"/>
      <c r="H53" s="246"/>
      <c r="I53" s="382"/>
      <c r="J53" s="382"/>
      <c r="K53" s="382"/>
      <c r="L53" s="268"/>
    </row>
    <row r="54" spans="1:14" ht="15">
      <c r="A54" s="347" t="s">
        <v>245</v>
      </c>
      <c r="B54" s="267" t="s">
        <v>226</v>
      </c>
      <c r="C54" s="253">
        <v>0</v>
      </c>
      <c r="D54" s="252">
        <v>0</v>
      </c>
      <c r="E54" s="252">
        <v>0</v>
      </c>
      <c r="F54" s="251">
        <v>0</v>
      </c>
      <c r="G54" s="250">
        <v>0</v>
      </c>
      <c r="H54" s="249">
        <v>0</v>
      </c>
      <c r="I54" s="265"/>
      <c r="J54" s="265"/>
      <c r="K54" s="265"/>
      <c r="L54" s="259" t="s">
        <v>220</v>
      </c>
      <c r="M54" s="191"/>
    </row>
    <row r="55" spans="1:14" ht="15">
      <c r="A55" s="247" t="s">
        <v>246</v>
      </c>
      <c r="B55" s="270"/>
      <c r="C55" s="269"/>
      <c r="D55" s="246"/>
      <c r="E55" s="246"/>
      <c r="F55" s="246"/>
      <c r="G55" s="246"/>
      <c r="H55" s="246"/>
      <c r="I55" s="269"/>
      <c r="J55" s="269"/>
      <c r="K55" s="269"/>
      <c r="L55" s="268"/>
    </row>
    <row r="56" spans="1:14" ht="15">
      <c r="A56" s="347" t="s">
        <v>247</v>
      </c>
      <c r="B56" s="208" t="s">
        <v>226</v>
      </c>
      <c r="C56" s="288">
        <v>31</v>
      </c>
      <c r="D56" s="289">
        <v>30</v>
      </c>
      <c r="E56" s="289">
        <v>30.11</v>
      </c>
      <c r="F56" s="290">
        <v>29.36</v>
      </c>
      <c r="G56" s="289">
        <v>30.4</v>
      </c>
      <c r="H56" s="285">
        <v>30.63</v>
      </c>
      <c r="I56" s="244"/>
      <c r="J56" s="244"/>
      <c r="K56" s="243">
        <v>30</v>
      </c>
      <c r="L56" s="259"/>
      <c r="M56" s="191"/>
    </row>
    <row r="57" spans="1:14" ht="17">
      <c r="A57" s="347" t="s">
        <v>475</v>
      </c>
      <c r="B57" s="208" t="s">
        <v>242</v>
      </c>
      <c r="C57" s="288" t="s">
        <v>8</v>
      </c>
      <c r="D57" s="289" t="s">
        <v>8</v>
      </c>
      <c r="E57" s="289">
        <v>30.38</v>
      </c>
      <c r="F57" s="290">
        <v>29.4</v>
      </c>
      <c r="G57" s="289">
        <v>26.63</v>
      </c>
      <c r="H57" s="285">
        <v>26.1</v>
      </c>
      <c r="I57" s="244"/>
      <c r="J57" s="244"/>
      <c r="K57" s="243">
        <v>30</v>
      </c>
      <c r="L57" s="259"/>
      <c r="M57" s="191"/>
    </row>
    <row r="58" spans="1:14" ht="15">
      <c r="A58" s="365" t="s">
        <v>354</v>
      </c>
      <c r="B58" s="201" t="s">
        <v>248</v>
      </c>
      <c r="C58" s="288" t="s">
        <v>8</v>
      </c>
      <c r="D58" s="289" t="s">
        <v>8</v>
      </c>
      <c r="E58" s="289">
        <v>34.24</v>
      </c>
      <c r="F58" s="290">
        <v>32.159999999999997</v>
      </c>
      <c r="G58" s="289">
        <v>27.68</v>
      </c>
      <c r="H58" s="285">
        <v>25.43</v>
      </c>
      <c r="I58" s="242"/>
      <c r="J58" s="242"/>
      <c r="K58" s="291"/>
      <c r="L58" s="259"/>
      <c r="N58" s="42"/>
    </row>
    <row r="59" spans="1:14" ht="15">
      <c r="A59" s="365" t="s">
        <v>355</v>
      </c>
      <c r="B59" s="201" t="s">
        <v>249</v>
      </c>
      <c r="C59" s="288" t="s">
        <v>8</v>
      </c>
      <c r="D59" s="289" t="s">
        <v>8</v>
      </c>
      <c r="E59" s="289">
        <v>20.62</v>
      </c>
      <c r="F59" s="290">
        <v>22.55</v>
      </c>
      <c r="G59" s="289">
        <v>21.43</v>
      </c>
      <c r="H59" s="285">
        <v>27.27</v>
      </c>
      <c r="I59" s="242"/>
      <c r="J59" s="242"/>
      <c r="K59" s="242"/>
      <c r="L59" s="259"/>
      <c r="N59" s="42"/>
    </row>
    <row r="60" spans="1:14" ht="15">
      <c r="A60" s="365" t="s">
        <v>356</v>
      </c>
      <c r="B60" s="201" t="s">
        <v>250</v>
      </c>
      <c r="C60" s="288" t="s">
        <v>8</v>
      </c>
      <c r="D60" s="289" t="s">
        <v>8</v>
      </c>
      <c r="E60" s="289">
        <v>27.78</v>
      </c>
      <c r="F60" s="290">
        <v>21.43</v>
      </c>
      <c r="G60" s="289">
        <v>21.43</v>
      </c>
      <c r="H60" s="285">
        <v>21.43</v>
      </c>
      <c r="I60" s="242"/>
      <c r="J60" s="242"/>
      <c r="K60" s="242"/>
      <c r="L60" s="259"/>
      <c r="N60" s="42"/>
    </row>
    <row r="61" spans="1:14" ht="30">
      <c r="A61" s="365" t="s">
        <v>391</v>
      </c>
      <c r="B61" s="201" t="s">
        <v>441</v>
      </c>
      <c r="C61" s="288" t="s">
        <v>8</v>
      </c>
      <c r="D61" s="289" t="s">
        <v>8</v>
      </c>
      <c r="E61" s="289">
        <v>13.95</v>
      </c>
      <c r="F61" s="290">
        <v>12.5</v>
      </c>
      <c r="G61" s="289">
        <v>11.98</v>
      </c>
      <c r="H61" s="285">
        <v>14.94</v>
      </c>
      <c r="I61" s="242"/>
      <c r="J61" s="242"/>
      <c r="K61" s="242"/>
      <c r="L61" s="259"/>
      <c r="M61" s="191"/>
    </row>
    <row r="62" spans="1:14" ht="17">
      <c r="A62" s="372" t="s">
        <v>489</v>
      </c>
      <c r="B62" s="267" t="s">
        <v>251</v>
      </c>
      <c r="C62" s="288" t="s">
        <v>8</v>
      </c>
      <c r="D62" s="289" t="s">
        <v>8</v>
      </c>
      <c r="E62" s="289">
        <v>8.9</v>
      </c>
      <c r="F62" s="290">
        <v>7.89</v>
      </c>
      <c r="G62" s="289">
        <v>12.58</v>
      </c>
      <c r="H62" s="285">
        <v>15.41</v>
      </c>
      <c r="I62" s="242"/>
      <c r="J62" s="242"/>
      <c r="K62" s="242"/>
      <c r="L62" s="259"/>
      <c r="M62" s="191"/>
    </row>
    <row r="63" spans="1:14" ht="15">
      <c r="A63" s="247" t="s">
        <v>252</v>
      </c>
      <c r="B63" s="241"/>
      <c r="C63" s="269"/>
      <c r="D63" s="246"/>
      <c r="E63" s="246"/>
      <c r="F63" s="246"/>
      <c r="G63" s="246"/>
      <c r="H63" s="246"/>
      <c r="I63" s="269"/>
      <c r="J63" s="269"/>
      <c r="K63" s="269"/>
      <c r="L63" s="268"/>
    </row>
    <row r="64" spans="1:14" ht="17">
      <c r="A64" s="360" t="s">
        <v>563</v>
      </c>
      <c r="B64" s="28"/>
      <c r="C64" s="505"/>
      <c r="D64" s="506"/>
      <c r="E64" s="506"/>
      <c r="F64" s="506"/>
      <c r="G64" s="506"/>
      <c r="H64" s="506"/>
      <c r="I64" s="507"/>
      <c r="J64" s="507"/>
      <c r="K64" s="507"/>
      <c r="L64" s="32" t="s">
        <v>253</v>
      </c>
    </row>
    <row r="65" spans="1:14" ht="15">
      <c r="A65" s="185" t="s">
        <v>254</v>
      </c>
      <c r="B65" s="267"/>
      <c r="C65" s="262"/>
      <c r="D65" s="245"/>
      <c r="E65" s="245"/>
      <c r="F65" s="245"/>
      <c r="G65" s="245"/>
      <c r="H65" s="245"/>
      <c r="I65" s="261"/>
      <c r="J65" s="261"/>
      <c r="K65" s="261"/>
      <c r="L65" s="259"/>
      <c r="M65" s="258"/>
    </row>
    <row r="66" spans="1:14" ht="15">
      <c r="A66" s="185" t="s">
        <v>255</v>
      </c>
      <c r="B66" s="267" t="s">
        <v>256</v>
      </c>
      <c r="C66" s="240" t="s">
        <v>8</v>
      </c>
      <c r="D66" s="239" t="s">
        <v>8</v>
      </c>
      <c r="E66" s="239">
        <v>1.01</v>
      </c>
      <c r="F66" s="238">
        <v>0.93</v>
      </c>
      <c r="G66" s="239">
        <v>0.83</v>
      </c>
      <c r="H66" s="34">
        <v>0.81399999999999995</v>
      </c>
      <c r="I66" s="265"/>
      <c r="J66" s="265"/>
      <c r="K66" s="265"/>
      <c r="L66" s="259"/>
      <c r="M66" s="191"/>
      <c r="N66" s="292"/>
    </row>
    <row r="67" spans="1:14" ht="15">
      <c r="A67" s="185" t="s">
        <v>257</v>
      </c>
      <c r="B67" s="267" t="s">
        <v>256</v>
      </c>
      <c r="C67" s="240" t="s">
        <v>8</v>
      </c>
      <c r="D67" s="239" t="s">
        <v>8</v>
      </c>
      <c r="E67" s="239">
        <v>1.02</v>
      </c>
      <c r="F67" s="238">
        <v>0.91</v>
      </c>
      <c r="G67" s="239">
        <v>0.79</v>
      </c>
      <c r="H67" s="34">
        <v>0.81499999999999995</v>
      </c>
      <c r="I67" s="265"/>
      <c r="J67" s="265"/>
      <c r="K67" s="265"/>
      <c r="L67" s="259"/>
      <c r="M67" s="191"/>
      <c r="N67" s="292"/>
    </row>
    <row r="68" spans="1:14" ht="15">
      <c r="A68" s="185" t="s">
        <v>258</v>
      </c>
      <c r="B68" s="267"/>
      <c r="C68" s="240"/>
      <c r="D68" s="239"/>
      <c r="E68" s="239"/>
      <c r="F68" s="238"/>
      <c r="G68" s="239"/>
      <c r="H68" s="478"/>
      <c r="I68" s="261"/>
      <c r="J68" s="261"/>
      <c r="K68" s="261"/>
      <c r="L68" s="259"/>
    </row>
    <row r="69" spans="1:14" ht="15">
      <c r="A69" s="185" t="s">
        <v>255</v>
      </c>
      <c r="B69" s="267" t="s">
        <v>256</v>
      </c>
      <c r="C69" s="240" t="s">
        <v>8</v>
      </c>
      <c r="D69" s="239" t="s">
        <v>8</v>
      </c>
      <c r="E69" s="239">
        <v>0.98</v>
      </c>
      <c r="F69" s="238">
        <v>1.28</v>
      </c>
      <c r="G69" s="239">
        <v>1.07</v>
      </c>
      <c r="H69" s="34">
        <v>1.0660000000000001</v>
      </c>
      <c r="I69" s="265"/>
      <c r="J69" s="265"/>
      <c r="K69" s="265"/>
      <c r="L69" s="259"/>
      <c r="M69" s="191"/>
      <c r="N69" s="292"/>
    </row>
    <row r="70" spans="1:14" ht="15">
      <c r="A70" s="185" t="s">
        <v>257</v>
      </c>
      <c r="B70" s="267" t="s">
        <v>256</v>
      </c>
      <c r="C70" s="240" t="s">
        <v>8</v>
      </c>
      <c r="D70" s="239" t="s">
        <v>8</v>
      </c>
      <c r="E70" s="239">
        <v>0.97</v>
      </c>
      <c r="F70" s="238">
        <v>1.21</v>
      </c>
      <c r="G70" s="239">
        <v>0.95</v>
      </c>
      <c r="H70" s="34">
        <v>1.0429999999999999</v>
      </c>
      <c r="I70" s="265"/>
      <c r="J70" s="265"/>
      <c r="K70" s="265"/>
      <c r="L70" s="259"/>
      <c r="M70" s="191"/>
      <c r="N70" s="292"/>
    </row>
    <row r="71" spans="1:14" ht="15">
      <c r="A71" s="185" t="s">
        <v>259</v>
      </c>
      <c r="B71" s="267"/>
      <c r="C71" s="240"/>
      <c r="D71" s="239"/>
      <c r="E71" s="239"/>
      <c r="F71" s="238"/>
      <c r="G71" s="239"/>
      <c r="H71" s="478"/>
      <c r="I71" s="261"/>
      <c r="J71" s="261"/>
      <c r="K71" s="261"/>
      <c r="L71" s="259"/>
    </row>
    <row r="72" spans="1:14" ht="15">
      <c r="A72" s="185" t="s">
        <v>255</v>
      </c>
      <c r="B72" s="267" t="s">
        <v>256</v>
      </c>
      <c r="C72" s="240" t="s">
        <v>8</v>
      </c>
      <c r="D72" s="239" t="s">
        <v>8</v>
      </c>
      <c r="E72" s="239">
        <v>0.99</v>
      </c>
      <c r="F72" s="238">
        <v>1.1399999999999999</v>
      </c>
      <c r="G72" s="239">
        <v>1.1399999999999999</v>
      </c>
      <c r="H72" s="34">
        <v>1.1579999999999999</v>
      </c>
      <c r="I72" s="265"/>
      <c r="J72" s="265"/>
      <c r="K72" s="265"/>
      <c r="L72" s="259"/>
      <c r="M72" s="191"/>
      <c r="N72" s="292"/>
    </row>
    <row r="73" spans="1:14" ht="15">
      <c r="A73" s="185" t="s">
        <v>257</v>
      </c>
      <c r="B73" s="267" t="s">
        <v>256</v>
      </c>
      <c r="C73" s="240" t="s">
        <v>8</v>
      </c>
      <c r="D73" s="239" t="s">
        <v>8</v>
      </c>
      <c r="E73" s="239">
        <v>0.99</v>
      </c>
      <c r="F73" s="238">
        <v>1.0900000000000001</v>
      </c>
      <c r="G73" s="239">
        <v>1.07</v>
      </c>
      <c r="H73" s="34">
        <v>1.1020000000000001</v>
      </c>
      <c r="I73" s="265"/>
      <c r="J73" s="265"/>
      <c r="K73" s="265"/>
      <c r="L73" s="259"/>
      <c r="M73" s="191"/>
      <c r="N73" s="292"/>
    </row>
    <row r="74" spans="1:14" ht="15">
      <c r="A74" s="247" t="s">
        <v>260</v>
      </c>
      <c r="B74" s="241"/>
      <c r="C74" s="269"/>
      <c r="D74" s="269"/>
      <c r="E74" s="269"/>
      <c r="F74" s="269"/>
      <c r="G74" s="269"/>
      <c r="H74" s="269"/>
      <c r="I74" s="269"/>
      <c r="J74" s="269"/>
      <c r="K74" s="269"/>
      <c r="L74" s="268"/>
    </row>
    <row r="75" spans="1:14" ht="17">
      <c r="A75" s="360" t="s">
        <v>479</v>
      </c>
      <c r="B75" s="267" t="s">
        <v>226</v>
      </c>
      <c r="C75" s="240" t="s">
        <v>8</v>
      </c>
      <c r="D75" s="237" t="s">
        <v>8</v>
      </c>
      <c r="E75" s="239">
        <v>33.729999999999997</v>
      </c>
      <c r="F75" s="238">
        <v>38.22</v>
      </c>
      <c r="G75" s="239">
        <v>51.18</v>
      </c>
      <c r="H75" s="239">
        <v>49.8</v>
      </c>
      <c r="I75" s="265"/>
      <c r="J75" s="265"/>
      <c r="K75" s="265"/>
      <c r="L75" s="259" t="s">
        <v>493</v>
      </c>
      <c r="M75" s="45"/>
    </row>
    <row r="76" spans="1:14" ht="15">
      <c r="A76" s="247" t="s">
        <v>261</v>
      </c>
      <c r="B76" s="241"/>
      <c r="C76" s="269"/>
      <c r="D76" s="269"/>
      <c r="E76" s="269"/>
      <c r="F76" s="269"/>
      <c r="G76" s="269"/>
      <c r="H76" s="269"/>
      <c r="I76" s="269"/>
      <c r="J76" s="269"/>
      <c r="K76" s="269"/>
      <c r="L76" s="268"/>
      <c r="M76" s="191"/>
    </row>
    <row r="77" spans="1:14" ht="15">
      <c r="A77" s="366" t="s">
        <v>262</v>
      </c>
      <c r="B77" s="267"/>
      <c r="C77" s="261"/>
      <c r="D77" s="261"/>
      <c r="E77" s="261"/>
      <c r="F77" s="261"/>
      <c r="G77" s="261"/>
      <c r="H77" s="261"/>
      <c r="I77" s="261"/>
      <c r="J77" s="261"/>
      <c r="K77" s="261"/>
      <c r="L77" s="367"/>
    </row>
    <row r="78" spans="1:14" ht="15">
      <c r="A78" s="360" t="s">
        <v>262</v>
      </c>
      <c r="B78" s="28" t="s">
        <v>11</v>
      </c>
      <c r="C78" s="504">
        <v>65</v>
      </c>
      <c r="D78" s="476">
        <v>65</v>
      </c>
      <c r="E78" s="476">
        <v>77</v>
      </c>
      <c r="F78" s="502">
        <v>77</v>
      </c>
      <c r="G78" s="476">
        <v>78</v>
      </c>
      <c r="H78" s="476">
        <v>78</v>
      </c>
      <c r="I78" s="234">
        <v>75</v>
      </c>
      <c r="J78" s="233">
        <v>77</v>
      </c>
      <c r="K78" s="243">
        <v>78</v>
      </c>
      <c r="L78" s="369"/>
      <c r="M78" s="191"/>
    </row>
    <row r="79" spans="1:14" ht="15">
      <c r="A79" s="360" t="s">
        <v>263</v>
      </c>
      <c r="B79" s="267"/>
      <c r="C79" s="237"/>
      <c r="D79" s="237"/>
      <c r="E79" s="237"/>
      <c r="F79" s="235"/>
      <c r="G79" s="237"/>
      <c r="H79" s="237"/>
      <c r="I79" s="265"/>
      <c r="J79" s="265"/>
      <c r="K79" s="265"/>
      <c r="L79" s="259"/>
    </row>
    <row r="80" spans="1:14" ht="15">
      <c r="A80" s="360" t="s">
        <v>264</v>
      </c>
      <c r="B80" s="267" t="s">
        <v>265</v>
      </c>
      <c r="C80" s="236">
        <v>67</v>
      </c>
      <c r="D80" s="237">
        <v>67</v>
      </c>
      <c r="E80" s="237">
        <v>79</v>
      </c>
      <c r="F80" s="235">
        <v>79</v>
      </c>
      <c r="G80" s="237">
        <v>79</v>
      </c>
      <c r="H80" s="237">
        <v>79</v>
      </c>
      <c r="I80" s="265" t="s">
        <v>8</v>
      </c>
      <c r="J80" s="265" t="s">
        <v>8</v>
      </c>
      <c r="K80" s="265" t="s">
        <v>8</v>
      </c>
      <c r="L80" s="259"/>
      <c r="M80" s="191"/>
    </row>
    <row r="81" spans="1:14" ht="15">
      <c r="A81" s="360" t="s">
        <v>266</v>
      </c>
      <c r="B81" s="267" t="s">
        <v>11</v>
      </c>
      <c r="C81" s="236">
        <v>64</v>
      </c>
      <c r="D81" s="237">
        <v>64</v>
      </c>
      <c r="E81" s="237">
        <v>71</v>
      </c>
      <c r="F81" s="235">
        <v>71</v>
      </c>
      <c r="G81" s="237">
        <v>76</v>
      </c>
      <c r="H81" s="237">
        <v>76</v>
      </c>
      <c r="I81" s="265" t="s">
        <v>8</v>
      </c>
      <c r="J81" s="265" t="s">
        <v>8</v>
      </c>
      <c r="K81" s="265" t="s">
        <v>8</v>
      </c>
      <c r="L81" s="259"/>
      <c r="M81" s="191"/>
    </row>
    <row r="82" spans="1:14" ht="15">
      <c r="A82" s="360" t="s">
        <v>267</v>
      </c>
      <c r="B82" s="267"/>
      <c r="C82" s="236"/>
      <c r="D82" s="237"/>
      <c r="E82" s="237"/>
      <c r="F82" s="235"/>
      <c r="G82" s="237"/>
      <c r="H82" s="237"/>
      <c r="I82" s="265"/>
      <c r="J82" s="265"/>
      <c r="K82" s="265"/>
      <c r="L82" s="259"/>
      <c r="M82" s="258"/>
    </row>
    <row r="83" spans="1:14" ht="15">
      <c r="A83" s="399" t="s">
        <v>268</v>
      </c>
      <c r="B83" s="267" t="s">
        <v>11</v>
      </c>
      <c r="C83" s="236">
        <v>100</v>
      </c>
      <c r="D83" s="237">
        <v>100</v>
      </c>
      <c r="E83" s="237">
        <v>100</v>
      </c>
      <c r="F83" s="237">
        <v>100</v>
      </c>
      <c r="G83" s="232">
        <v>79</v>
      </c>
      <c r="H83" s="232">
        <v>79</v>
      </c>
      <c r="I83" s="265" t="s">
        <v>8</v>
      </c>
      <c r="J83" s="265" t="s">
        <v>8</v>
      </c>
      <c r="K83" s="265" t="s">
        <v>8</v>
      </c>
      <c r="L83" s="259"/>
      <c r="M83" s="191"/>
      <c r="N83" s="231"/>
    </row>
    <row r="84" spans="1:14" ht="15">
      <c r="A84" s="399" t="s">
        <v>269</v>
      </c>
      <c r="B84" s="267" t="s">
        <v>11</v>
      </c>
      <c r="C84" s="236">
        <v>64</v>
      </c>
      <c r="D84" s="237">
        <v>64</v>
      </c>
      <c r="E84" s="237">
        <v>77</v>
      </c>
      <c r="F84" s="235">
        <v>77</v>
      </c>
      <c r="G84" s="232">
        <v>77</v>
      </c>
      <c r="H84" s="232">
        <v>77</v>
      </c>
      <c r="I84" s="265" t="s">
        <v>8</v>
      </c>
      <c r="J84" s="265" t="s">
        <v>8</v>
      </c>
      <c r="K84" s="265" t="s">
        <v>8</v>
      </c>
      <c r="L84" s="259"/>
      <c r="M84" s="191"/>
    </row>
    <row r="85" spans="1:14" ht="15">
      <c r="A85" s="399" t="s">
        <v>270</v>
      </c>
      <c r="B85" s="267" t="s">
        <v>11</v>
      </c>
      <c r="C85" s="236">
        <v>66</v>
      </c>
      <c r="D85" s="237">
        <v>66</v>
      </c>
      <c r="E85" s="237">
        <v>76</v>
      </c>
      <c r="F85" s="235">
        <v>76</v>
      </c>
      <c r="G85" s="232">
        <v>80</v>
      </c>
      <c r="H85" s="232">
        <v>80</v>
      </c>
      <c r="I85" s="265" t="s">
        <v>8</v>
      </c>
      <c r="J85" s="265" t="s">
        <v>8</v>
      </c>
      <c r="K85" s="265" t="s">
        <v>8</v>
      </c>
      <c r="L85" s="259"/>
      <c r="M85" s="191"/>
    </row>
    <row r="86" spans="1:14" ht="15">
      <c r="A86" s="399" t="s">
        <v>271</v>
      </c>
      <c r="B86" s="267" t="s">
        <v>11</v>
      </c>
      <c r="C86" s="236">
        <v>60</v>
      </c>
      <c r="D86" s="237">
        <v>60</v>
      </c>
      <c r="E86" s="237">
        <v>91</v>
      </c>
      <c r="F86" s="235">
        <v>91</v>
      </c>
      <c r="G86" s="232">
        <v>84</v>
      </c>
      <c r="H86" s="232">
        <v>84</v>
      </c>
      <c r="I86" s="265" t="s">
        <v>8</v>
      </c>
      <c r="J86" s="265" t="s">
        <v>8</v>
      </c>
      <c r="K86" s="265" t="s">
        <v>8</v>
      </c>
      <c r="L86" s="259"/>
      <c r="M86" s="191"/>
    </row>
    <row r="87" spans="1:14" ht="15">
      <c r="A87" s="360" t="s">
        <v>390</v>
      </c>
      <c r="B87" s="267"/>
      <c r="C87" s="240"/>
      <c r="D87" s="237"/>
      <c r="E87" s="237"/>
      <c r="F87" s="235"/>
      <c r="G87" s="237"/>
      <c r="H87" s="237"/>
      <c r="I87" s="265"/>
      <c r="J87" s="265"/>
      <c r="K87" s="265"/>
      <c r="L87" s="259"/>
      <c r="M87" s="258"/>
    </row>
    <row r="88" spans="1:14" ht="15">
      <c r="A88" s="360" t="s">
        <v>285</v>
      </c>
      <c r="B88" s="267" t="s">
        <v>11</v>
      </c>
      <c r="C88" s="230" t="s">
        <v>8</v>
      </c>
      <c r="D88" s="237" t="s">
        <v>8</v>
      </c>
      <c r="E88" s="237" t="s">
        <v>8</v>
      </c>
      <c r="F88" s="229" t="s">
        <v>8</v>
      </c>
      <c r="G88" s="237">
        <v>77</v>
      </c>
      <c r="H88" s="237">
        <v>77</v>
      </c>
      <c r="I88" s="265" t="s">
        <v>8</v>
      </c>
      <c r="J88" s="265" t="s">
        <v>8</v>
      </c>
      <c r="K88" s="265" t="s">
        <v>8</v>
      </c>
      <c r="L88" s="259"/>
      <c r="M88" s="191"/>
    </row>
    <row r="89" spans="1:14" ht="15">
      <c r="A89" s="360" t="s">
        <v>286</v>
      </c>
      <c r="B89" s="267" t="s">
        <v>11</v>
      </c>
      <c r="C89" s="240" t="s">
        <v>8</v>
      </c>
      <c r="D89" s="237" t="s">
        <v>8</v>
      </c>
      <c r="E89" s="237" t="s">
        <v>8</v>
      </c>
      <c r="F89" s="229" t="s">
        <v>8</v>
      </c>
      <c r="G89" s="237">
        <v>80</v>
      </c>
      <c r="H89" s="237">
        <v>80</v>
      </c>
      <c r="I89" s="265" t="s">
        <v>8</v>
      </c>
      <c r="J89" s="265" t="s">
        <v>8</v>
      </c>
      <c r="K89" s="265" t="s">
        <v>8</v>
      </c>
      <c r="L89" s="259"/>
      <c r="M89" s="191"/>
    </row>
    <row r="90" spans="1:14" ht="17">
      <c r="A90" s="360" t="s">
        <v>411</v>
      </c>
      <c r="B90" s="267" t="s">
        <v>11</v>
      </c>
      <c r="C90" s="240" t="s">
        <v>8</v>
      </c>
      <c r="D90" s="237" t="s">
        <v>8</v>
      </c>
      <c r="E90" s="237" t="s">
        <v>8</v>
      </c>
      <c r="F90" s="229" t="s">
        <v>8</v>
      </c>
      <c r="G90" s="237">
        <v>78</v>
      </c>
      <c r="H90" s="237">
        <v>78</v>
      </c>
      <c r="I90" s="265" t="s">
        <v>8</v>
      </c>
      <c r="J90" s="265" t="s">
        <v>8</v>
      </c>
      <c r="K90" s="265" t="s">
        <v>8</v>
      </c>
      <c r="L90" s="259"/>
      <c r="M90" s="191"/>
    </row>
    <row r="91" spans="1:14" ht="15">
      <c r="A91" s="360" t="s">
        <v>287</v>
      </c>
      <c r="B91" s="267" t="s">
        <v>11</v>
      </c>
      <c r="C91" s="240" t="s">
        <v>8</v>
      </c>
      <c r="D91" s="237" t="s">
        <v>8</v>
      </c>
      <c r="E91" s="237" t="s">
        <v>8</v>
      </c>
      <c r="F91" s="229" t="s">
        <v>8</v>
      </c>
      <c r="G91" s="237">
        <v>82</v>
      </c>
      <c r="H91" s="237">
        <v>82</v>
      </c>
      <c r="I91" s="265" t="s">
        <v>8</v>
      </c>
      <c r="J91" s="265" t="s">
        <v>8</v>
      </c>
      <c r="K91" s="265" t="s">
        <v>8</v>
      </c>
      <c r="L91" s="259"/>
      <c r="M91" s="191"/>
    </row>
    <row r="92" spans="1:14" ht="15">
      <c r="A92" s="38" t="s">
        <v>230</v>
      </c>
      <c r="B92" s="267"/>
      <c r="C92" s="266"/>
      <c r="D92" s="228"/>
      <c r="E92" s="228"/>
      <c r="F92" s="227"/>
      <c r="G92" s="226"/>
      <c r="H92" s="228"/>
      <c r="I92" s="261"/>
      <c r="J92" s="261"/>
      <c r="K92" s="261"/>
      <c r="L92" s="259"/>
      <c r="M92" s="258"/>
    </row>
    <row r="93" spans="1:14" ht="15">
      <c r="A93" s="260" t="s">
        <v>229</v>
      </c>
      <c r="B93" s="267" t="s">
        <v>11</v>
      </c>
      <c r="C93" s="266" t="s">
        <v>8</v>
      </c>
      <c r="D93" s="228" t="s">
        <v>8</v>
      </c>
      <c r="E93" s="228" t="s">
        <v>8</v>
      </c>
      <c r="F93" s="229" t="s">
        <v>8</v>
      </c>
      <c r="G93" s="226">
        <v>78</v>
      </c>
      <c r="H93" s="228">
        <v>78</v>
      </c>
      <c r="I93" s="265" t="s">
        <v>8</v>
      </c>
      <c r="J93" s="265" t="s">
        <v>8</v>
      </c>
      <c r="K93" s="265" t="s">
        <v>8</v>
      </c>
      <c r="L93" s="259"/>
      <c r="M93" s="191"/>
    </row>
    <row r="94" spans="1:14" ht="15">
      <c r="A94" s="260" t="s">
        <v>234</v>
      </c>
      <c r="B94" s="267" t="s">
        <v>11</v>
      </c>
      <c r="C94" s="266" t="s">
        <v>8</v>
      </c>
      <c r="D94" s="228" t="s">
        <v>8</v>
      </c>
      <c r="E94" s="228" t="s">
        <v>8</v>
      </c>
      <c r="F94" s="229" t="s">
        <v>8</v>
      </c>
      <c r="G94" s="226">
        <v>93</v>
      </c>
      <c r="H94" s="228">
        <v>93</v>
      </c>
      <c r="I94" s="265" t="s">
        <v>8</v>
      </c>
      <c r="J94" s="265" t="s">
        <v>8</v>
      </c>
      <c r="K94" s="265" t="s">
        <v>8</v>
      </c>
      <c r="L94" s="259"/>
      <c r="M94" s="191"/>
    </row>
    <row r="95" spans="1:14" ht="15">
      <c r="A95" s="260" t="s">
        <v>235</v>
      </c>
      <c r="B95" s="267" t="s">
        <v>11</v>
      </c>
      <c r="C95" s="266" t="s">
        <v>8</v>
      </c>
      <c r="D95" s="228" t="s">
        <v>8</v>
      </c>
      <c r="E95" s="228" t="s">
        <v>8</v>
      </c>
      <c r="F95" s="229" t="s">
        <v>8</v>
      </c>
      <c r="G95" s="226">
        <v>83</v>
      </c>
      <c r="H95" s="228">
        <v>83</v>
      </c>
      <c r="I95" s="265" t="s">
        <v>8</v>
      </c>
      <c r="J95" s="265" t="s">
        <v>8</v>
      </c>
      <c r="K95" s="265" t="s">
        <v>8</v>
      </c>
      <c r="L95" s="259"/>
      <c r="M95" s="191"/>
    </row>
    <row r="96" spans="1:14" ht="15">
      <c r="A96" s="260" t="s">
        <v>236</v>
      </c>
      <c r="B96" s="267" t="s">
        <v>11</v>
      </c>
      <c r="C96" s="266" t="s">
        <v>8</v>
      </c>
      <c r="D96" s="228" t="s">
        <v>8</v>
      </c>
      <c r="E96" s="228" t="s">
        <v>8</v>
      </c>
      <c r="F96" s="229" t="s">
        <v>8</v>
      </c>
      <c r="G96" s="226">
        <v>90</v>
      </c>
      <c r="H96" s="228">
        <v>90</v>
      </c>
      <c r="I96" s="265" t="s">
        <v>8</v>
      </c>
      <c r="J96" s="265" t="s">
        <v>8</v>
      </c>
      <c r="K96" s="265" t="s">
        <v>8</v>
      </c>
      <c r="L96" s="259"/>
      <c r="M96" s="191"/>
    </row>
    <row r="97" spans="1:14" ht="15">
      <c r="A97" s="260" t="s">
        <v>439</v>
      </c>
      <c r="B97" s="267" t="s">
        <v>11</v>
      </c>
      <c r="C97" s="266" t="s">
        <v>8</v>
      </c>
      <c r="D97" s="228" t="s">
        <v>8</v>
      </c>
      <c r="E97" s="228" t="s">
        <v>8</v>
      </c>
      <c r="F97" s="229" t="s">
        <v>8</v>
      </c>
      <c r="G97" s="226">
        <v>96</v>
      </c>
      <c r="H97" s="228">
        <v>96</v>
      </c>
      <c r="I97" s="265"/>
      <c r="J97" s="265" t="s">
        <v>8</v>
      </c>
      <c r="K97" s="265" t="s">
        <v>8</v>
      </c>
      <c r="L97" s="259"/>
      <c r="M97" s="191"/>
    </row>
    <row r="98" spans="1:14" ht="15">
      <c r="A98" s="260" t="s">
        <v>237</v>
      </c>
      <c r="B98" s="267" t="s">
        <v>11</v>
      </c>
      <c r="C98" s="266" t="s">
        <v>8</v>
      </c>
      <c r="D98" s="228" t="s">
        <v>8</v>
      </c>
      <c r="E98" s="228" t="s">
        <v>8</v>
      </c>
      <c r="F98" s="227" t="s">
        <v>8</v>
      </c>
      <c r="G98" s="226">
        <v>79</v>
      </c>
      <c r="H98" s="228">
        <v>79</v>
      </c>
      <c r="I98" s="265"/>
      <c r="J98" s="265" t="s">
        <v>8</v>
      </c>
      <c r="K98" s="265" t="s">
        <v>8</v>
      </c>
      <c r="L98" s="259"/>
      <c r="M98" s="191"/>
    </row>
    <row r="99" spans="1:14" ht="17">
      <c r="A99" s="360" t="s">
        <v>480</v>
      </c>
      <c r="B99" s="267" t="s">
        <v>226</v>
      </c>
      <c r="C99" s="236">
        <v>92</v>
      </c>
      <c r="D99" s="237">
        <v>92</v>
      </c>
      <c r="E99" s="237">
        <v>94</v>
      </c>
      <c r="F99" s="237">
        <v>94</v>
      </c>
      <c r="G99" s="237">
        <v>93</v>
      </c>
      <c r="H99" s="237">
        <v>93</v>
      </c>
      <c r="I99" s="265" t="s">
        <v>8</v>
      </c>
      <c r="J99" s="265" t="s">
        <v>8</v>
      </c>
      <c r="K99" s="265" t="s">
        <v>8</v>
      </c>
      <c r="L99" s="259"/>
      <c r="M99" s="191"/>
    </row>
    <row r="100" spans="1:14" ht="15">
      <c r="A100" s="366" t="s">
        <v>272</v>
      </c>
      <c r="B100" s="267"/>
      <c r="C100" s="261"/>
      <c r="D100" s="368"/>
      <c r="E100" s="368"/>
      <c r="F100" s="368"/>
      <c r="G100" s="368"/>
      <c r="H100" s="368"/>
      <c r="I100" s="261"/>
      <c r="J100" s="261"/>
      <c r="K100" s="261"/>
      <c r="L100" s="367" t="s">
        <v>273</v>
      </c>
    </row>
    <row r="101" spans="1:14" ht="15">
      <c r="A101" s="360" t="s">
        <v>274</v>
      </c>
      <c r="B101" s="28" t="s">
        <v>11</v>
      </c>
      <c r="C101" s="476">
        <v>4.09</v>
      </c>
      <c r="D101" s="478">
        <v>4.37</v>
      </c>
      <c r="E101" s="478">
        <v>3.07</v>
      </c>
      <c r="F101" s="500">
        <v>4.8600000000000003</v>
      </c>
      <c r="G101" s="478">
        <v>7.24</v>
      </c>
      <c r="H101" s="34">
        <v>5.04</v>
      </c>
      <c r="I101" s="265" t="s">
        <v>8</v>
      </c>
      <c r="J101" s="265" t="s">
        <v>8</v>
      </c>
      <c r="K101" s="265" t="s">
        <v>8</v>
      </c>
      <c r="L101" s="259"/>
      <c r="M101" s="191"/>
      <c r="N101" s="469"/>
    </row>
    <row r="102" spans="1:14" ht="15">
      <c r="A102" s="360" t="s">
        <v>275</v>
      </c>
      <c r="B102" s="28" t="s">
        <v>11</v>
      </c>
      <c r="C102" s="476">
        <v>4.09</v>
      </c>
      <c r="D102" s="478">
        <v>4.37</v>
      </c>
      <c r="E102" s="478">
        <v>3.25</v>
      </c>
      <c r="F102" s="501">
        <v>5.72</v>
      </c>
      <c r="G102" s="478">
        <v>8.18</v>
      </c>
      <c r="H102" s="34">
        <v>5.95</v>
      </c>
      <c r="I102" s="265" t="s">
        <v>8</v>
      </c>
      <c r="J102" s="265" t="s">
        <v>8</v>
      </c>
      <c r="K102" s="265" t="s">
        <v>8</v>
      </c>
      <c r="L102" s="259"/>
      <c r="M102" s="191"/>
      <c r="N102" s="469"/>
    </row>
    <row r="103" spans="1:14" ht="15">
      <c r="A103" s="360" t="s">
        <v>263</v>
      </c>
      <c r="B103" s="28"/>
      <c r="C103" s="477"/>
      <c r="D103" s="476"/>
      <c r="E103" s="476"/>
      <c r="F103" s="502"/>
      <c r="G103" s="476"/>
      <c r="H103" s="254"/>
      <c r="I103" s="265"/>
      <c r="J103" s="265"/>
      <c r="K103" s="265"/>
      <c r="L103" s="259"/>
      <c r="N103" s="470"/>
    </row>
    <row r="104" spans="1:14" ht="15">
      <c r="A104" s="360" t="s">
        <v>264</v>
      </c>
      <c r="B104" s="28" t="s">
        <v>11</v>
      </c>
      <c r="C104" s="503">
        <v>57</v>
      </c>
      <c r="D104" s="476">
        <v>54</v>
      </c>
      <c r="E104" s="476">
        <v>61</v>
      </c>
      <c r="F104" s="502">
        <v>55</v>
      </c>
      <c r="G104" s="476">
        <v>61.1</v>
      </c>
      <c r="H104" s="249">
        <v>62.5</v>
      </c>
      <c r="I104" s="265" t="s">
        <v>8</v>
      </c>
      <c r="J104" s="265" t="s">
        <v>8</v>
      </c>
      <c r="K104" s="265" t="s">
        <v>8</v>
      </c>
      <c r="L104" s="259"/>
      <c r="M104" s="191"/>
      <c r="N104" s="470"/>
    </row>
    <row r="105" spans="1:14" ht="15">
      <c r="A105" s="360" t="s">
        <v>266</v>
      </c>
      <c r="B105" s="28" t="s">
        <v>11</v>
      </c>
      <c r="C105" s="503">
        <v>43</v>
      </c>
      <c r="D105" s="476">
        <v>46</v>
      </c>
      <c r="E105" s="476">
        <v>39</v>
      </c>
      <c r="F105" s="502">
        <v>45</v>
      </c>
      <c r="G105" s="476">
        <v>38.9</v>
      </c>
      <c r="H105" s="249">
        <v>37.5</v>
      </c>
      <c r="I105" s="265" t="s">
        <v>8</v>
      </c>
      <c r="J105" s="265" t="s">
        <v>8</v>
      </c>
      <c r="K105" s="265" t="s">
        <v>8</v>
      </c>
      <c r="L105" s="259"/>
      <c r="M105" s="191"/>
      <c r="N105" s="470"/>
    </row>
    <row r="106" spans="1:14" ht="15">
      <c r="A106" s="360" t="s">
        <v>276</v>
      </c>
      <c r="B106" s="28"/>
      <c r="C106" s="477"/>
      <c r="D106" s="476"/>
      <c r="E106" s="476"/>
      <c r="F106" s="502"/>
      <c r="G106" s="476"/>
      <c r="H106" s="254"/>
      <c r="I106" s="265"/>
      <c r="J106" s="265"/>
      <c r="K106" s="265"/>
      <c r="L106" s="259"/>
    </row>
    <row r="107" spans="1:14" ht="15">
      <c r="A107" s="399" t="s">
        <v>268</v>
      </c>
      <c r="B107" s="28" t="s">
        <v>11</v>
      </c>
      <c r="C107" s="477" t="s">
        <v>8</v>
      </c>
      <c r="D107" s="476" t="s">
        <v>8</v>
      </c>
      <c r="E107" s="476">
        <v>8</v>
      </c>
      <c r="F107" s="502">
        <v>0</v>
      </c>
      <c r="G107" s="476">
        <v>0</v>
      </c>
      <c r="H107" s="249">
        <v>0</v>
      </c>
      <c r="I107" s="265" t="s">
        <v>8</v>
      </c>
      <c r="J107" s="265" t="s">
        <v>8</v>
      </c>
      <c r="K107" s="265" t="s">
        <v>8</v>
      </c>
      <c r="L107" s="259"/>
      <c r="M107" s="191"/>
    </row>
    <row r="108" spans="1:14" ht="15">
      <c r="A108" s="399" t="s">
        <v>269</v>
      </c>
      <c r="B108" s="28" t="s">
        <v>11</v>
      </c>
      <c r="C108" s="477" t="s">
        <v>8</v>
      </c>
      <c r="D108" s="476" t="s">
        <v>8</v>
      </c>
      <c r="E108" s="476">
        <v>64</v>
      </c>
      <c r="F108" s="502">
        <v>61.67</v>
      </c>
      <c r="G108" s="476">
        <v>68.42</v>
      </c>
      <c r="H108" s="249">
        <v>66.67</v>
      </c>
      <c r="I108" s="265" t="s">
        <v>8</v>
      </c>
      <c r="J108" s="265" t="s">
        <v>8</v>
      </c>
      <c r="K108" s="265" t="s">
        <v>8</v>
      </c>
      <c r="L108" s="259"/>
      <c r="M108" s="191"/>
    </row>
    <row r="109" spans="1:14" ht="15">
      <c r="A109" s="399" t="s">
        <v>270</v>
      </c>
      <c r="B109" s="28" t="s">
        <v>11</v>
      </c>
      <c r="C109" s="477" t="s">
        <v>8</v>
      </c>
      <c r="D109" s="476" t="s">
        <v>8</v>
      </c>
      <c r="E109" s="476">
        <v>20</v>
      </c>
      <c r="F109" s="502">
        <v>21.67</v>
      </c>
      <c r="G109" s="476">
        <v>24.21</v>
      </c>
      <c r="H109" s="249">
        <v>26.39</v>
      </c>
      <c r="I109" s="265" t="s">
        <v>8</v>
      </c>
      <c r="J109" s="265" t="s">
        <v>8</v>
      </c>
      <c r="K109" s="265" t="s">
        <v>8</v>
      </c>
      <c r="L109" s="259"/>
      <c r="M109" s="191"/>
    </row>
    <row r="110" spans="1:14" ht="15">
      <c r="A110" s="399" t="s">
        <v>271</v>
      </c>
      <c r="B110" s="28" t="s">
        <v>11</v>
      </c>
      <c r="C110" s="477" t="s">
        <v>8</v>
      </c>
      <c r="D110" s="476" t="s">
        <v>8</v>
      </c>
      <c r="E110" s="476">
        <v>8</v>
      </c>
      <c r="F110" s="502">
        <v>16.670000000000002</v>
      </c>
      <c r="G110" s="476">
        <v>7.37</v>
      </c>
      <c r="H110" s="249">
        <v>6.94</v>
      </c>
      <c r="I110" s="265" t="s">
        <v>8</v>
      </c>
      <c r="J110" s="265" t="s">
        <v>8</v>
      </c>
      <c r="K110" s="265" t="s">
        <v>8</v>
      </c>
      <c r="L110" s="259"/>
      <c r="M110" s="191"/>
    </row>
    <row r="111" spans="1:14" ht="15">
      <c r="A111" s="360" t="s">
        <v>390</v>
      </c>
      <c r="B111" s="28"/>
      <c r="C111" s="477"/>
      <c r="D111" s="476"/>
      <c r="E111" s="476"/>
      <c r="F111" s="502"/>
      <c r="G111" s="476"/>
      <c r="H111" s="254"/>
      <c r="I111" s="265"/>
      <c r="J111" s="265"/>
      <c r="K111" s="265"/>
      <c r="L111" s="259"/>
    </row>
    <row r="112" spans="1:14" ht="15">
      <c r="A112" s="347" t="s">
        <v>285</v>
      </c>
      <c r="B112" s="267" t="s">
        <v>11</v>
      </c>
      <c r="C112" s="240" t="s">
        <v>8</v>
      </c>
      <c r="D112" s="237" t="s">
        <v>8</v>
      </c>
      <c r="E112" s="237">
        <v>53</v>
      </c>
      <c r="F112" s="235">
        <v>41.7</v>
      </c>
      <c r="G112" s="237">
        <v>71.58</v>
      </c>
      <c r="H112" s="249">
        <v>70.83</v>
      </c>
      <c r="I112" s="265" t="s">
        <v>8</v>
      </c>
      <c r="J112" s="265" t="s">
        <v>8</v>
      </c>
      <c r="K112" s="265" t="s">
        <v>8</v>
      </c>
      <c r="L112" s="259"/>
      <c r="M112" s="191"/>
    </row>
    <row r="113" spans="1:13" ht="15">
      <c r="A113" s="347" t="s">
        <v>286</v>
      </c>
      <c r="B113" s="267" t="s">
        <v>11</v>
      </c>
      <c r="C113" s="240" t="s">
        <v>8</v>
      </c>
      <c r="D113" s="237" t="s">
        <v>8</v>
      </c>
      <c r="E113" s="237">
        <v>22</v>
      </c>
      <c r="F113" s="235">
        <v>20</v>
      </c>
      <c r="G113" s="237">
        <v>15.79</v>
      </c>
      <c r="H113" s="249">
        <v>18.059999999999999</v>
      </c>
      <c r="I113" s="265" t="s">
        <v>8</v>
      </c>
      <c r="J113" s="265" t="s">
        <v>8</v>
      </c>
      <c r="K113" s="265" t="s">
        <v>8</v>
      </c>
      <c r="L113" s="259"/>
      <c r="M113" s="191"/>
    </row>
    <row r="114" spans="1:13" ht="17">
      <c r="A114" s="347" t="s">
        <v>411</v>
      </c>
      <c r="B114" s="267" t="s">
        <v>11</v>
      </c>
      <c r="C114" s="240" t="s">
        <v>8</v>
      </c>
      <c r="D114" s="237" t="s">
        <v>8</v>
      </c>
      <c r="E114" s="237">
        <v>22</v>
      </c>
      <c r="F114" s="235">
        <v>13.3</v>
      </c>
      <c r="G114" s="237">
        <v>10.53</v>
      </c>
      <c r="H114" s="249">
        <v>11.11</v>
      </c>
      <c r="I114" s="265" t="s">
        <v>8</v>
      </c>
      <c r="J114" s="265" t="s">
        <v>8</v>
      </c>
      <c r="K114" s="265" t="s">
        <v>8</v>
      </c>
      <c r="L114" s="259"/>
      <c r="M114" s="191"/>
    </row>
    <row r="115" spans="1:13" ht="15">
      <c r="A115" s="347" t="s">
        <v>287</v>
      </c>
      <c r="B115" s="267" t="s">
        <v>11</v>
      </c>
      <c r="C115" s="240" t="s">
        <v>8</v>
      </c>
      <c r="D115" s="237" t="s">
        <v>8</v>
      </c>
      <c r="E115" s="237">
        <v>3</v>
      </c>
      <c r="F115" s="235">
        <v>1.7</v>
      </c>
      <c r="G115" s="237">
        <v>2.11</v>
      </c>
      <c r="H115" s="249">
        <v>0</v>
      </c>
      <c r="I115" s="265" t="s">
        <v>8</v>
      </c>
      <c r="J115" s="265" t="s">
        <v>8</v>
      </c>
      <c r="K115" s="265" t="s">
        <v>8</v>
      </c>
      <c r="L115" s="259"/>
      <c r="M115" s="191"/>
    </row>
    <row r="116" spans="1:13" ht="15">
      <c r="A116" s="366" t="s">
        <v>277</v>
      </c>
      <c r="B116" s="267"/>
      <c r="C116" s="261"/>
      <c r="D116" s="261"/>
      <c r="E116" s="261"/>
      <c r="F116" s="261"/>
      <c r="G116" s="261"/>
      <c r="H116" s="384"/>
      <c r="I116" s="261"/>
      <c r="J116" s="261"/>
      <c r="K116" s="261"/>
      <c r="L116" s="367" t="s">
        <v>273</v>
      </c>
    </row>
    <row r="117" spans="1:13" ht="15">
      <c r="A117" s="360" t="s">
        <v>278</v>
      </c>
      <c r="B117" s="28" t="s">
        <v>21</v>
      </c>
      <c r="C117" s="498">
        <f t="shared" ref="C117:F117" si="1">SUM(C119:C120)</f>
        <v>90</v>
      </c>
      <c r="D117" s="498">
        <f t="shared" si="1"/>
        <v>62</v>
      </c>
      <c r="E117" s="477">
        <f t="shared" si="1"/>
        <v>88</v>
      </c>
      <c r="F117" s="499">
        <f t="shared" si="1"/>
        <v>47</v>
      </c>
      <c r="G117" s="477">
        <f>SUM(G119:G120)</f>
        <v>101</v>
      </c>
      <c r="H117" s="33">
        <f>SUM(H119:H120)</f>
        <v>118</v>
      </c>
      <c r="I117" s="265" t="s">
        <v>8</v>
      </c>
      <c r="J117" s="265" t="s">
        <v>8</v>
      </c>
      <c r="K117" s="265" t="s">
        <v>8</v>
      </c>
      <c r="L117" s="259"/>
      <c r="M117" s="191"/>
    </row>
    <row r="118" spans="1:13" ht="15">
      <c r="A118" s="360" t="s">
        <v>263</v>
      </c>
      <c r="B118" s="267"/>
      <c r="C118" s="240"/>
      <c r="D118" s="240"/>
      <c r="E118" s="240"/>
      <c r="F118" s="222"/>
      <c r="G118" s="240"/>
      <c r="H118" s="254"/>
      <c r="I118" s="265"/>
      <c r="J118" s="265"/>
      <c r="K118" s="265"/>
      <c r="L118" s="259"/>
    </row>
    <row r="119" spans="1:13" ht="15">
      <c r="A119" s="347" t="s">
        <v>264</v>
      </c>
      <c r="B119" s="267" t="s">
        <v>21</v>
      </c>
      <c r="C119" s="240">
        <v>56</v>
      </c>
      <c r="D119" s="240">
        <v>34</v>
      </c>
      <c r="E119" s="240">
        <v>48</v>
      </c>
      <c r="F119" s="222">
        <v>30</v>
      </c>
      <c r="G119" s="240">
        <v>59</v>
      </c>
      <c r="H119" s="254">
        <v>70</v>
      </c>
      <c r="I119" s="265" t="s">
        <v>8</v>
      </c>
      <c r="J119" s="265" t="s">
        <v>8</v>
      </c>
      <c r="K119" s="265" t="s">
        <v>8</v>
      </c>
      <c r="L119" s="259"/>
      <c r="M119" s="191"/>
    </row>
    <row r="120" spans="1:13" ht="15">
      <c r="A120" s="347" t="s">
        <v>266</v>
      </c>
      <c r="B120" s="267" t="s">
        <v>21</v>
      </c>
      <c r="C120" s="240">
        <v>34</v>
      </c>
      <c r="D120" s="240">
        <v>28</v>
      </c>
      <c r="E120" s="240">
        <v>40</v>
      </c>
      <c r="F120" s="222">
        <v>17</v>
      </c>
      <c r="G120" s="240">
        <v>42</v>
      </c>
      <c r="H120" s="254">
        <v>48</v>
      </c>
      <c r="I120" s="265" t="s">
        <v>8</v>
      </c>
      <c r="J120" s="265" t="s">
        <v>8</v>
      </c>
      <c r="K120" s="265" t="s">
        <v>8</v>
      </c>
      <c r="L120" s="259"/>
      <c r="M120" s="191"/>
    </row>
    <row r="121" spans="1:13" ht="15">
      <c r="A121" s="360" t="s">
        <v>279</v>
      </c>
      <c r="B121" s="267"/>
      <c r="C121" s="221"/>
      <c r="D121" s="221">
        <f t="shared" ref="D121" si="2">D$117-SUM(D122:D125)</f>
        <v>0</v>
      </c>
      <c r="E121" s="221"/>
      <c r="F121" s="221"/>
      <c r="G121" s="221"/>
      <c r="H121" s="221"/>
      <c r="I121" s="265"/>
      <c r="J121" s="265"/>
      <c r="K121" s="265"/>
      <c r="L121" s="259"/>
      <c r="M121" s="258"/>
    </row>
    <row r="122" spans="1:13" ht="15">
      <c r="A122" s="347" t="s">
        <v>280</v>
      </c>
      <c r="B122" s="267" t="s">
        <v>21</v>
      </c>
      <c r="C122" s="240">
        <v>90</v>
      </c>
      <c r="D122" s="240">
        <v>62</v>
      </c>
      <c r="E122" s="240">
        <v>75</v>
      </c>
      <c r="F122" s="222">
        <v>47</v>
      </c>
      <c r="G122" s="240">
        <v>101</v>
      </c>
      <c r="H122" s="254">
        <v>87</v>
      </c>
      <c r="I122" s="265" t="s">
        <v>8</v>
      </c>
      <c r="J122" s="265" t="s">
        <v>8</v>
      </c>
      <c r="K122" s="265" t="s">
        <v>8</v>
      </c>
      <c r="L122" s="259"/>
      <c r="M122" s="191"/>
    </row>
    <row r="123" spans="1:13" ht="15">
      <c r="A123" s="347" t="s">
        <v>281</v>
      </c>
      <c r="B123" s="267" t="s">
        <v>21</v>
      </c>
      <c r="C123" s="240" t="s">
        <v>8</v>
      </c>
      <c r="D123" s="240" t="s">
        <v>8</v>
      </c>
      <c r="E123" s="240">
        <v>8</v>
      </c>
      <c r="F123" s="222">
        <v>0</v>
      </c>
      <c r="G123" s="240">
        <v>0</v>
      </c>
      <c r="H123" s="254">
        <v>24</v>
      </c>
      <c r="I123" s="265" t="s">
        <v>8</v>
      </c>
      <c r="J123" s="265" t="s">
        <v>8</v>
      </c>
      <c r="K123" s="265" t="s">
        <v>8</v>
      </c>
      <c r="L123" s="259"/>
      <c r="M123" s="191"/>
    </row>
    <row r="124" spans="1:13" ht="15">
      <c r="A124" s="347" t="s">
        <v>282</v>
      </c>
      <c r="B124" s="267" t="s">
        <v>21</v>
      </c>
      <c r="C124" s="240" t="s">
        <v>8</v>
      </c>
      <c r="D124" s="240" t="s">
        <v>8</v>
      </c>
      <c r="E124" s="240">
        <v>4</v>
      </c>
      <c r="F124" s="222">
        <v>0</v>
      </c>
      <c r="G124" s="240">
        <v>0</v>
      </c>
      <c r="H124" s="254">
        <v>7</v>
      </c>
      <c r="I124" s="265" t="s">
        <v>8</v>
      </c>
      <c r="J124" s="265" t="s">
        <v>8</v>
      </c>
      <c r="K124" s="265" t="s">
        <v>8</v>
      </c>
      <c r="L124" s="259"/>
      <c r="M124" s="191"/>
    </row>
    <row r="125" spans="1:13" ht="15">
      <c r="A125" s="347" t="s">
        <v>283</v>
      </c>
      <c r="B125" s="267" t="s">
        <v>21</v>
      </c>
      <c r="C125" s="240" t="s">
        <v>8</v>
      </c>
      <c r="D125" s="240" t="s">
        <v>8</v>
      </c>
      <c r="E125" s="240">
        <v>1</v>
      </c>
      <c r="F125" s="222">
        <v>0</v>
      </c>
      <c r="G125" s="240">
        <v>0</v>
      </c>
      <c r="H125" s="254">
        <v>0</v>
      </c>
      <c r="I125" s="265" t="s">
        <v>8</v>
      </c>
      <c r="J125" s="265" t="s">
        <v>8</v>
      </c>
      <c r="K125" s="265" t="s">
        <v>8</v>
      </c>
      <c r="L125" s="259"/>
      <c r="M125" s="191"/>
    </row>
    <row r="126" spans="1:13" ht="15">
      <c r="A126" s="360" t="s">
        <v>284</v>
      </c>
      <c r="B126" s="267"/>
      <c r="C126" s="240"/>
      <c r="D126" s="240"/>
      <c r="E126" s="240"/>
      <c r="F126" s="240"/>
      <c r="G126" s="240"/>
      <c r="H126" s="240"/>
      <c r="I126" s="265"/>
      <c r="J126" s="265"/>
      <c r="K126" s="265"/>
      <c r="L126" s="259"/>
      <c r="M126" s="258"/>
    </row>
    <row r="127" spans="1:13" ht="15">
      <c r="A127" s="224" t="s">
        <v>224</v>
      </c>
      <c r="B127" s="267" t="s">
        <v>21</v>
      </c>
      <c r="C127" s="240" t="s">
        <v>8</v>
      </c>
      <c r="D127" s="240" t="s">
        <v>8</v>
      </c>
      <c r="E127" s="240" t="s">
        <v>8</v>
      </c>
      <c r="F127" s="222">
        <v>22</v>
      </c>
      <c r="G127" s="240">
        <v>50</v>
      </c>
      <c r="H127" s="254">
        <v>57</v>
      </c>
      <c r="I127" s="265" t="s">
        <v>8</v>
      </c>
      <c r="J127" s="265" t="s">
        <v>8</v>
      </c>
      <c r="K127" s="265" t="s">
        <v>8</v>
      </c>
      <c r="L127" s="259"/>
      <c r="M127" s="191"/>
    </row>
    <row r="128" spans="1:13" ht="15">
      <c r="A128" s="224" t="s">
        <v>225</v>
      </c>
      <c r="B128" s="267" t="s">
        <v>21</v>
      </c>
      <c r="C128" s="240" t="s">
        <v>8</v>
      </c>
      <c r="D128" s="240" t="s">
        <v>8</v>
      </c>
      <c r="E128" s="240" t="s">
        <v>8</v>
      </c>
      <c r="F128" s="222">
        <v>23</v>
      </c>
      <c r="G128" s="240">
        <v>49</v>
      </c>
      <c r="H128" s="254">
        <v>59</v>
      </c>
      <c r="I128" s="265" t="s">
        <v>8</v>
      </c>
      <c r="J128" s="265" t="s">
        <v>8</v>
      </c>
      <c r="K128" s="265" t="s">
        <v>8</v>
      </c>
      <c r="L128" s="259"/>
      <c r="M128" s="191"/>
    </row>
    <row r="129" spans="1:14" ht="15">
      <c r="A129" s="224" t="s">
        <v>227</v>
      </c>
      <c r="B129" s="267" t="s">
        <v>21</v>
      </c>
      <c r="C129" s="240" t="s">
        <v>8</v>
      </c>
      <c r="D129" s="240" t="s">
        <v>8</v>
      </c>
      <c r="E129" s="240" t="s">
        <v>8</v>
      </c>
      <c r="F129" s="222">
        <v>2</v>
      </c>
      <c r="G129" s="240">
        <v>2</v>
      </c>
      <c r="H129" s="254">
        <v>2</v>
      </c>
      <c r="I129" s="265" t="s">
        <v>8</v>
      </c>
      <c r="J129" s="265" t="s">
        <v>8</v>
      </c>
      <c r="K129" s="265" t="s">
        <v>8</v>
      </c>
      <c r="L129" s="259"/>
      <c r="M129" s="191"/>
    </row>
    <row r="130" spans="1:14" ht="15">
      <c r="A130" s="360" t="s">
        <v>390</v>
      </c>
      <c r="B130" s="267"/>
      <c r="C130" s="240"/>
      <c r="D130" s="240"/>
      <c r="E130" s="240"/>
      <c r="F130" s="240"/>
      <c r="G130" s="240"/>
      <c r="H130" s="240"/>
      <c r="I130" s="265"/>
      <c r="J130" s="265"/>
      <c r="K130" s="265"/>
      <c r="L130" s="259"/>
      <c r="M130" s="258"/>
    </row>
    <row r="131" spans="1:14" ht="15">
      <c r="A131" s="347" t="s">
        <v>285</v>
      </c>
      <c r="B131" s="267" t="s">
        <v>21</v>
      </c>
      <c r="C131" s="240" t="s">
        <v>8</v>
      </c>
      <c r="D131" s="240" t="s">
        <v>8</v>
      </c>
      <c r="E131" s="240" t="s">
        <v>8</v>
      </c>
      <c r="F131" s="222">
        <v>20</v>
      </c>
      <c r="G131" s="240">
        <v>80</v>
      </c>
      <c r="H131" s="254">
        <v>108</v>
      </c>
      <c r="I131" s="265" t="s">
        <v>8</v>
      </c>
      <c r="J131" s="265" t="s">
        <v>8</v>
      </c>
      <c r="K131" s="265" t="s">
        <v>8</v>
      </c>
      <c r="L131" s="259"/>
      <c r="M131" s="191"/>
    </row>
    <row r="132" spans="1:14" ht="15">
      <c r="A132" s="347" t="s">
        <v>286</v>
      </c>
      <c r="B132" s="267" t="s">
        <v>21</v>
      </c>
      <c r="C132" s="240" t="s">
        <v>8</v>
      </c>
      <c r="D132" s="240" t="s">
        <v>8</v>
      </c>
      <c r="E132" s="240" t="s">
        <v>8</v>
      </c>
      <c r="F132" s="222">
        <v>18</v>
      </c>
      <c r="G132" s="240">
        <v>10</v>
      </c>
      <c r="H132" s="254">
        <v>6</v>
      </c>
      <c r="I132" s="265" t="s">
        <v>8</v>
      </c>
      <c r="J132" s="265" t="s">
        <v>8</v>
      </c>
      <c r="K132" s="265" t="s">
        <v>8</v>
      </c>
      <c r="L132" s="259"/>
      <c r="M132" s="191"/>
    </row>
    <row r="133" spans="1:14" ht="17">
      <c r="A133" s="347" t="s">
        <v>411</v>
      </c>
      <c r="B133" s="267" t="s">
        <v>21</v>
      </c>
      <c r="C133" s="240" t="s">
        <v>8</v>
      </c>
      <c r="D133" s="240" t="s">
        <v>8</v>
      </c>
      <c r="E133" s="240" t="s">
        <v>8</v>
      </c>
      <c r="F133" s="222">
        <v>8</v>
      </c>
      <c r="G133" s="240">
        <v>10</v>
      </c>
      <c r="H133" s="254">
        <v>3</v>
      </c>
      <c r="I133" s="265" t="s">
        <v>8</v>
      </c>
      <c r="J133" s="265" t="s">
        <v>8</v>
      </c>
      <c r="K133" s="265" t="s">
        <v>8</v>
      </c>
      <c r="L133" s="259"/>
      <c r="M133" s="191"/>
    </row>
    <row r="134" spans="1:14" ht="15">
      <c r="A134" s="347" t="s">
        <v>287</v>
      </c>
      <c r="B134" s="267" t="s">
        <v>21</v>
      </c>
      <c r="C134" s="236" t="s">
        <v>8</v>
      </c>
      <c r="D134" s="236" t="s">
        <v>8</v>
      </c>
      <c r="E134" s="236" t="s">
        <v>8</v>
      </c>
      <c r="F134" s="220">
        <v>1</v>
      </c>
      <c r="G134" s="236">
        <v>1</v>
      </c>
      <c r="H134" s="254">
        <v>1</v>
      </c>
      <c r="I134" s="265" t="s">
        <v>8</v>
      </c>
      <c r="J134" s="265" t="s">
        <v>8</v>
      </c>
      <c r="K134" s="265" t="s">
        <v>8</v>
      </c>
      <c r="L134" s="259"/>
      <c r="M134" s="191"/>
    </row>
    <row r="135" spans="1:14" ht="15">
      <c r="A135" s="347" t="s">
        <v>288</v>
      </c>
      <c r="B135" s="267" t="s">
        <v>289</v>
      </c>
      <c r="C135" s="236">
        <v>60</v>
      </c>
      <c r="D135" s="237">
        <v>72</v>
      </c>
      <c r="E135" s="237">
        <v>52</v>
      </c>
      <c r="F135" s="235">
        <v>75</v>
      </c>
      <c r="G135" s="237">
        <v>64.69</v>
      </c>
      <c r="H135" s="249">
        <v>48.02</v>
      </c>
      <c r="I135" s="265" t="s">
        <v>8</v>
      </c>
      <c r="J135" s="265" t="s">
        <v>8</v>
      </c>
      <c r="K135" s="265" t="s">
        <v>8</v>
      </c>
      <c r="L135" s="259"/>
      <c r="M135" s="191"/>
    </row>
    <row r="136" spans="1:14" ht="15">
      <c r="A136" s="347" t="s">
        <v>290</v>
      </c>
      <c r="B136" s="267" t="s">
        <v>291</v>
      </c>
      <c r="C136" s="219">
        <v>85864</v>
      </c>
      <c r="D136" s="219">
        <v>48592</v>
      </c>
      <c r="E136" s="219">
        <v>31866</v>
      </c>
      <c r="F136" s="219">
        <v>41765</v>
      </c>
      <c r="G136" s="219">
        <v>39789</v>
      </c>
      <c r="H136" s="254">
        <v>51326</v>
      </c>
      <c r="I136" s="265" t="s">
        <v>8</v>
      </c>
      <c r="J136" s="265" t="s">
        <v>8</v>
      </c>
      <c r="K136" s="265" t="s">
        <v>8</v>
      </c>
      <c r="L136" s="259"/>
      <c r="M136" s="191"/>
    </row>
    <row r="137" spans="1:14" ht="15">
      <c r="A137" s="271" t="s">
        <v>292</v>
      </c>
      <c r="B137" s="270"/>
      <c r="C137" s="269"/>
      <c r="D137" s="269"/>
      <c r="E137" s="269"/>
      <c r="F137" s="269"/>
      <c r="G137" s="269"/>
      <c r="H137" s="269"/>
      <c r="I137" s="269"/>
      <c r="J137" s="269"/>
      <c r="K137" s="269"/>
      <c r="L137" s="268"/>
    </row>
    <row r="138" spans="1:14" ht="17">
      <c r="A138" s="398" t="s">
        <v>481</v>
      </c>
      <c r="B138" s="267"/>
      <c r="C138" s="261"/>
      <c r="D138" s="261"/>
      <c r="E138" s="261"/>
      <c r="F138" s="261"/>
      <c r="G138" s="261"/>
      <c r="H138" s="261"/>
      <c r="I138" s="261"/>
      <c r="J138" s="261"/>
      <c r="K138" s="261"/>
      <c r="L138" s="387" t="s">
        <v>293</v>
      </c>
    </row>
    <row r="139" spans="1:14" ht="15">
      <c r="A139" s="360" t="s">
        <v>388</v>
      </c>
      <c r="B139" s="28" t="s">
        <v>387</v>
      </c>
      <c r="C139" s="370"/>
      <c r="D139" s="223" t="s">
        <v>8</v>
      </c>
      <c r="E139" s="477" t="s">
        <v>8</v>
      </c>
      <c r="F139" s="477" t="s">
        <v>8</v>
      </c>
      <c r="G139" s="477" t="s">
        <v>8</v>
      </c>
      <c r="H139" s="477">
        <v>90.83</v>
      </c>
      <c r="I139" s="371"/>
      <c r="J139" s="371"/>
      <c r="K139" s="371"/>
      <c r="L139" s="186"/>
      <c r="M139" s="191"/>
    </row>
    <row r="140" spans="1:14" ht="15">
      <c r="A140" s="218" t="s">
        <v>294</v>
      </c>
      <c r="B140" s="267" t="s">
        <v>291</v>
      </c>
      <c r="C140" s="219">
        <v>40871</v>
      </c>
      <c r="D140" s="219">
        <v>38239</v>
      </c>
      <c r="E140" s="219">
        <v>15293</v>
      </c>
      <c r="F140" s="217">
        <v>8071.92</v>
      </c>
      <c r="G140" s="216">
        <v>16408.87</v>
      </c>
      <c r="H140" s="254">
        <v>11974</v>
      </c>
      <c r="I140" s="265" t="s">
        <v>8</v>
      </c>
      <c r="J140" s="265" t="s">
        <v>8</v>
      </c>
      <c r="K140" s="265" t="s">
        <v>8</v>
      </c>
      <c r="L140" s="259"/>
      <c r="M140" s="191"/>
    </row>
    <row r="141" spans="1:14" ht="15">
      <c r="A141" s="218" t="s">
        <v>295</v>
      </c>
      <c r="B141" s="267" t="s">
        <v>296</v>
      </c>
      <c r="C141" s="240">
        <v>72</v>
      </c>
      <c r="D141" s="240">
        <v>51</v>
      </c>
      <c r="E141" s="240">
        <v>30</v>
      </c>
      <c r="F141" s="222">
        <v>35</v>
      </c>
      <c r="G141" s="240">
        <v>43</v>
      </c>
      <c r="H141" s="254">
        <v>38</v>
      </c>
      <c r="I141" s="265" t="s">
        <v>8</v>
      </c>
      <c r="J141" s="265" t="s">
        <v>8</v>
      </c>
      <c r="K141" s="265" t="s">
        <v>8</v>
      </c>
      <c r="L141" s="259"/>
      <c r="M141" s="191"/>
    </row>
    <row r="142" spans="1:14" ht="15">
      <c r="A142" s="38" t="s">
        <v>357</v>
      </c>
      <c r="B142" s="267"/>
      <c r="C142" s="240"/>
      <c r="D142" s="240"/>
      <c r="E142" s="240"/>
      <c r="F142" s="222"/>
      <c r="G142" s="240"/>
      <c r="H142" s="240"/>
      <c r="I142" s="265" t="s">
        <v>8</v>
      </c>
      <c r="J142" s="265" t="s">
        <v>8</v>
      </c>
      <c r="K142" s="265" t="s">
        <v>8</v>
      </c>
      <c r="L142" s="259"/>
    </row>
    <row r="143" spans="1:14" ht="15">
      <c r="A143" s="360" t="s">
        <v>264</v>
      </c>
      <c r="B143" s="267" t="s">
        <v>296</v>
      </c>
      <c r="C143" s="240">
        <v>72</v>
      </c>
      <c r="D143" s="240">
        <v>51</v>
      </c>
      <c r="E143" s="240">
        <v>30</v>
      </c>
      <c r="F143" s="220">
        <v>36.317</v>
      </c>
      <c r="G143" s="236">
        <v>40.08</v>
      </c>
      <c r="H143" s="33">
        <v>40.784999999999997</v>
      </c>
      <c r="I143" s="265" t="s">
        <v>8</v>
      </c>
      <c r="J143" s="265" t="s">
        <v>8</v>
      </c>
      <c r="K143" s="265" t="s">
        <v>8</v>
      </c>
      <c r="L143" s="259"/>
      <c r="M143" s="191"/>
      <c r="N143" s="231"/>
    </row>
    <row r="144" spans="1:14" ht="15">
      <c r="A144" s="360" t="s">
        <v>266</v>
      </c>
      <c r="B144" s="267" t="s">
        <v>296</v>
      </c>
      <c r="C144" s="240">
        <v>72</v>
      </c>
      <c r="D144" s="240">
        <v>52</v>
      </c>
      <c r="E144" s="240">
        <v>29</v>
      </c>
      <c r="F144" s="220">
        <v>31.925000000000001</v>
      </c>
      <c r="G144" s="236">
        <v>46.911999999999999</v>
      </c>
      <c r="H144" s="33">
        <v>32.432000000000002</v>
      </c>
      <c r="I144" s="265" t="s">
        <v>8</v>
      </c>
      <c r="J144" s="265" t="s">
        <v>8</v>
      </c>
      <c r="K144" s="265" t="s">
        <v>8</v>
      </c>
      <c r="L144" s="259"/>
      <c r="M144" s="191"/>
      <c r="N144" s="231"/>
    </row>
    <row r="145" spans="1:14" ht="15">
      <c r="A145" s="38" t="s">
        <v>389</v>
      </c>
      <c r="B145" s="267"/>
      <c r="C145" s="240"/>
      <c r="D145" s="240"/>
      <c r="E145" s="240"/>
      <c r="F145" s="240"/>
      <c r="G145" s="240"/>
      <c r="H145" s="477"/>
      <c r="I145" s="265" t="s">
        <v>8</v>
      </c>
      <c r="J145" s="265" t="s">
        <v>8</v>
      </c>
      <c r="K145" s="265" t="s">
        <v>8</v>
      </c>
      <c r="L145" s="259"/>
      <c r="M145" s="295"/>
      <c r="N145" s="231"/>
    </row>
    <row r="146" spans="1:14" ht="15">
      <c r="A146" s="360" t="s">
        <v>285</v>
      </c>
      <c r="B146" s="267" t="s">
        <v>296</v>
      </c>
      <c r="C146" s="240" t="s">
        <v>8</v>
      </c>
      <c r="D146" s="240" t="s">
        <v>8</v>
      </c>
      <c r="E146" s="236">
        <v>28</v>
      </c>
      <c r="F146" s="215">
        <v>47.363</v>
      </c>
      <c r="G146" s="214">
        <v>42.009</v>
      </c>
      <c r="H146" s="33">
        <v>34.31</v>
      </c>
      <c r="I146" s="265" t="s">
        <v>8</v>
      </c>
      <c r="J146" s="265" t="s">
        <v>8</v>
      </c>
      <c r="K146" s="265" t="s">
        <v>8</v>
      </c>
      <c r="L146" s="259"/>
      <c r="M146" s="191"/>
      <c r="N146" s="231"/>
    </row>
    <row r="147" spans="1:14" ht="15">
      <c r="A147" s="360" t="s">
        <v>286</v>
      </c>
      <c r="B147" s="267" t="s">
        <v>296</v>
      </c>
      <c r="C147" s="240" t="s">
        <v>8</v>
      </c>
      <c r="D147" s="240" t="s">
        <v>8</v>
      </c>
      <c r="E147" s="236">
        <v>22</v>
      </c>
      <c r="F147" s="215">
        <v>14.558</v>
      </c>
      <c r="G147" s="214">
        <v>55.808</v>
      </c>
      <c r="H147" s="33">
        <v>60.405000000000001</v>
      </c>
      <c r="I147" s="265" t="s">
        <v>8</v>
      </c>
      <c r="J147" s="265" t="s">
        <v>8</v>
      </c>
      <c r="K147" s="265" t="s">
        <v>8</v>
      </c>
      <c r="L147" s="259"/>
      <c r="M147" s="191"/>
      <c r="N147" s="231"/>
    </row>
    <row r="148" spans="1:14" ht="17">
      <c r="A148" s="360" t="s">
        <v>411</v>
      </c>
      <c r="B148" s="267" t="s">
        <v>296</v>
      </c>
      <c r="C148" s="240" t="s">
        <v>8</v>
      </c>
      <c r="D148" s="240" t="s">
        <v>8</v>
      </c>
      <c r="E148" s="236">
        <v>11</v>
      </c>
      <c r="F148" s="215">
        <v>22.529</v>
      </c>
      <c r="G148" s="214">
        <v>35.279000000000003</v>
      </c>
      <c r="H148" s="33">
        <v>34.752000000000002</v>
      </c>
      <c r="I148" s="265" t="s">
        <v>8</v>
      </c>
      <c r="J148" s="265" t="s">
        <v>8</v>
      </c>
      <c r="K148" s="265" t="s">
        <v>8</v>
      </c>
      <c r="L148" s="259"/>
      <c r="M148" s="191"/>
      <c r="N148" s="231"/>
    </row>
    <row r="149" spans="1:14" ht="15">
      <c r="A149" s="360" t="s">
        <v>287</v>
      </c>
      <c r="B149" s="267" t="s">
        <v>296</v>
      </c>
      <c r="C149" s="240" t="s">
        <v>8</v>
      </c>
      <c r="D149" s="240" t="s">
        <v>8</v>
      </c>
      <c r="E149" s="236">
        <v>17</v>
      </c>
      <c r="F149" s="215">
        <v>21.286000000000001</v>
      </c>
      <c r="G149" s="214">
        <v>70.557000000000002</v>
      </c>
      <c r="H149" s="33">
        <v>40.741</v>
      </c>
      <c r="I149" s="265" t="s">
        <v>8</v>
      </c>
      <c r="J149" s="265" t="s">
        <v>8</v>
      </c>
      <c r="K149" s="265" t="s">
        <v>8</v>
      </c>
      <c r="L149" s="259"/>
      <c r="M149" s="191"/>
      <c r="N149" s="231"/>
    </row>
    <row r="150" spans="1:14" ht="15">
      <c r="A150" s="38" t="s">
        <v>358</v>
      </c>
      <c r="B150" s="267"/>
      <c r="C150" s="240"/>
      <c r="D150" s="240"/>
      <c r="E150" s="240"/>
      <c r="F150" s="240"/>
      <c r="G150" s="240"/>
      <c r="H150" s="477"/>
      <c r="I150" s="265" t="s">
        <v>8</v>
      </c>
      <c r="J150" s="265" t="s">
        <v>8</v>
      </c>
      <c r="K150" s="265" t="s">
        <v>8</v>
      </c>
      <c r="L150" s="259"/>
      <c r="M150" s="295"/>
      <c r="N150" s="231"/>
    </row>
    <row r="151" spans="1:14" ht="15">
      <c r="A151" s="225" t="s">
        <v>224</v>
      </c>
      <c r="B151" s="267" t="s">
        <v>296</v>
      </c>
      <c r="C151" s="240" t="s">
        <v>8</v>
      </c>
      <c r="D151" s="240" t="s">
        <v>8</v>
      </c>
      <c r="E151" s="240" t="s">
        <v>8</v>
      </c>
      <c r="F151" s="215">
        <v>65.206999999999994</v>
      </c>
      <c r="G151" s="214">
        <v>78.397000000000006</v>
      </c>
      <c r="H151" s="33">
        <v>65.326999999999998</v>
      </c>
      <c r="I151" s="265" t="s">
        <v>8</v>
      </c>
      <c r="J151" s="265" t="s">
        <v>8</v>
      </c>
      <c r="K151" s="265" t="s">
        <v>8</v>
      </c>
      <c r="L151" s="259"/>
      <c r="M151" s="191"/>
      <c r="N151" s="231"/>
    </row>
    <row r="152" spans="1:14" ht="15">
      <c r="A152" s="225" t="s">
        <v>225</v>
      </c>
      <c r="B152" s="267" t="s">
        <v>296</v>
      </c>
      <c r="C152" s="240" t="s">
        <v>8</v>
      </c>
      <c r="D152" s="240" t="s">
        <v>8</v>
      </c>
      <c r="E152" s="240" t="s">
        <v>8</v>
      </c>
      <c r="F152" s="215">
        <v>27.692</v>
      </c>
      <c r="G152" s="214">
        <v>35.963999999999999</v>
      </c>
      <c r="H152" s="33">
        <v>33.332999999999998</v>
      </c>
      <c r="I152" s="265" t="s">
        <v>8</v>
      </c>
      <c r="J152" s="265" t="s">
        <v>8</v>
      </c>
      <c r="K152" s="265" t="s">
        <v>8</v>
      </c>
      <c r="L152" s="259"/>
      <c r="M152" s="191"/>
      <c r="N152" s="231"/>
    </row>
    <row r="153" spans="1:14" ht="15">
      <c r="A153" s="225" t="s">
        <v>227</v>
      </c>
      <c r="B153" s="267" t="s">
        <v>296</v>
      </c>
      <c r="C153" s="240" t="s">
        <v>8</v>
      </c>
      <c r="D153" s="240" t="s">
        <v>8</v>
      </c>
      <c r="E153" s="240" t="s">
        <v>8</v>
      </c>
      <c r="F153" s="215">
        <v>39.274000000000001</v>
      </c>
      <c r="G153" s="214">
        <v>33.372</v>
      </c>
      <c r="H153" s="33">
        <v>30.216000000000001</v>
      </c>
      <c r="I153" s="265" t="s">
        <v>8</v>
      </c>
      <c r="J153" s="265" t="s">
        <v>8</v>
      </c>
      <c r="K153" s="265" t="s">
        <v>8</v>
      </c>
      <c r="L153" s="259"/>
      <c r="M153" s="191"/>
      <c r="N153" s="231"/>
    </row>
    <row r="154" spans="1:14" ht="15">
      <c r="A154" s="366" t="s">
        <v>345</v>
      </c>
      <c r="B154" s="267"/>
      <c r="C154" s="383"/>
      <c r="D154" s="383"/>
      <c r="E154" s="383"/>
      <c r="F154" s="383"/>
      <c r="G154" s="383"/>
      <c r="H154" s="383"/>
      <c r="I154" s="383"/>
      <c r="J154" s="383"/>
      <c r="K154" s="383"/>
      <c r="L154" s="367"/>
    </row>
    <row r="155" spans="1:14" ht="15">
      <c r="A155" s="218" t="s">
        <v>344</v>
      </c>
      <c r="B155" s="267" t="s">
        <v>226</v>
      </c>
      <c r="C155" s="213" t="s">
        <v>8</v>
      </c>
      <c r="D155" s="213" t="s">
        <v>8</v>
      </c>
      <c r="E155" s="212">
        <v>100</v>
      </c>
      <c r="F155" s="237">
        <v>100</v>
      </c>
      <c r="G155" s="476">
        <v>100</v>
      </c>
      <c r="H155" s="34">
        <v>99.34</v>
      </c>
      <c r="I155" s="265" t="s">
        <v>8</v>
      </c>
      <c r="J155" s="265" t="s">
        <v>8</v>
      </c>
      <c r="K155" s="265" t="s">
        <v>8</v>
      </c>
      <c r="L155" s="264" t="s">
        <v>297</v>
      </c>
      <c r="M155" s="191"/>
      <c r="N155" s="296"/>
    </row>
    <row r="156" spans="1:14" ht="15">
      <c r="A156" s="218" t="s">
        <v>346</v>
      </c>
      <c r="B156" s="267" t="s">
        <v>226</v>
      </c>
      <c r="C156" s="213" t="s">
        <v>8</v>
      </c>
      <c r="D156" s="213" t="s">
        <v>8</v>
      </c>
      <c r="E156" s="212">
        <v>31</v>
      </c>
      <c r="F156" s="211">
        <v>40</v>
      </c>
      <c r="G156" s="474">
        <v>38.93</v>
      </c>
      <c r="H156" s="34">
        <v>41.95</v>
      </c>
      <c r="I156" s="265" t="s">
        <v>8</v>
      </c>
      <c r="J156" s="265" t="s">
        <v>8</v>
      </c>
      <c r="K156" s="265" t="s">
        <v>8</v>
      </c>
      <c r="L156" s="259"/>
      <c r="M156" s="191"/>
      <c r="N156" s="296"/>
    </row>
    <row r="157" spans="1:14" ht="15">
      <c r="A157" s="218" t="s">
        <v>298</v>
      </c>
      <c r="B157" s="267" t="s">
        <v>226</v>
      </c>
      <c r="C157" s="213" t="s">
        <v>8</v>
      </c>
      <c r="D157" s="213" t="s">
        <v>8</v>
      </c>
      <c r="E157" s="212">
        <v>62</v>
      </c>
      <c r="F157" s="211">
        <v>89</v>
      </c>
      <c r="G157" s="474">
        <v>83.89</v>
      </c>
      <c r="H157" s="34">
        <v>89.93</v>
      </c>
      <c r="I157" s="265" t="s">
        <v>8</v>
      </c>
      <c r="J157" s="265" t="s">
        <v>8</v>
      </c>
      <c r="K157" s="265" t="s">
        <v>8</v>
      </c>
      <c r="L157" s="259"/>
      <c r="M157" s="191"/>
      <c r="N157" s="296"/>
    </row>
    <row r="158" spans="1:14" ht="15">
      <c r="A158" s="271" t="s">
        <v>299</v>
      </c>
      <c r="B158" s="270"/>
      <c r="C158" s="269"/>
      <c r="D158" s="269"/>
      <c r="E158" s="269"/>
      <c r="F158" s="269"/>
      <c r="G158" s="269"/>
      <c r="H158" s="269"/>
      <c r="I158" s="269"/>
      <c r="J158" s="269"/>
      <c r="K158" s="269"/>
      <c r="L158" s="268"/>
    </row>
    <row r="159" spans="1:14" ht="15">
      <c r="A159" s="218" t="s">
        <v>300</v>
      </c>
      <c r="B159" s="267" t="s">
        <v>52</v>
      </c>
      <c r="C159" s="210">
        <v>0</v>
      </c>
      <c r="D159" s="210">
        <v>0</v>
      </c>
      <c r="E159" s="210">
        <v>0</v>
      </c>
      <c r="F159" s="209">
        <v>0</v>
      </c>
      <c r="G159" s="210">
        <v>0</v>
      </c>
      <c r="H159" s="209">
        <v>0</v>
      </c>
      <c r="I159" s="265" t="s">
        <v>8</v>
      </c>
      <c r="J159" s="265" t="s">
        <v>8</v>
      </c>
      <c r="K159" s="265" t="s">
        <v>8</v>
      </c>
      <c r="L159" s="264" t="s">
        <v>301</v>
      </c>
      <c r="M159" s="191"/>
    </row>
    <row r="160" spans="1:14" ht="15">
      <c r="A160" s="218" t="s">
        <v>302</v>
      </c>
      <c r="B160" s="267" t="s">
        <v>52</v>
      </c>
      <c r="C160" s="210">
        <v>0</v>
      </c>
      <c r="D160" s="210">
        <v>0</v>
      </c>
      <c r="E160" s="210">
        <v>0</v>
      </c>
      <c r="F160" s="209">
        <v>0</v>
      </c>
      <c r="G160" s="210">
        <v>0</v>
      </c>
      <c r="H160" s="209">
        <v>0</v>
      </c>
      <c r="I160" s="265" t="s">
        <v>8</v>
      </c>
      <c r="J160" s="265" t="s">
        <v>8</v>
      </c>
      <c r="K160" s="265" t="s">
        <v>8</v>
      </c>
      <c r="L160" s="259"/>
      <c r="M160" s="191"/>
    </row>
    <row r="161" spans="1:13" ht="15">
      <c r="A161" s="271" t="s">
        <v>303</v>
      </c>
      <c r="B161" s="270"/>
      <c r="C161" s="269"/>
      <c r="D161" s="269"/>
      <c r="E161" s="269"/>
      <c r="F161" s="269"/>
      <c r="G161" s="269"/>
      <c r="H161" s="269"/>
      <c r="I161" s="269"/>
      <c r="J161" s="269"/>
      <c r="K161" s="269"/>
      <c r="L161" s="268"/>
    </row>
    <row r="162" spans="1:13" ht="17">
      <c r="A162" s="388" t="s">
        <v>482</v>
      </c>
      <c r="B162" s="267"/>
      <c r="C162" s="261"/>
      <c r="D162" s="261"/>
      <c r="E162" s="261"/>
      <c r="F162" s="261"/>
      <c r="G162" s="261"/>
      <c r="H162" s="261"/>
      <c r="I162" s="261"/>
      <c r="J162" s="261"/>
      <c r="K162" s="261"/>
      <c r="L162" s="387" t="s">
        <v>304</v>
      </c>
    </row>
    <row r="163" spans="1:13" ht="15">
      <c r="A163" s="218" t="s">
        <v>350</v>
      </c>
      <c r="B163" s="267"/>
      <c r="C163" s="240"/>
      <c r="D163" s="240"/>
      <c r="E163" s="240"/>
      <c r="F163" s="240"/>
      <c r="G163" s="240"/>
      <c r="H163" s="240"/>
      <c r="I163" s="265"/>
      <c r="J163" s="265"/>
      <c r="K163" s="265"/>
      <c r="L163" s="259"/>
    </row>
    <row r="164" spans="1:13" ht="15">
      <c r="A164" s="218" t="s">
        <v>305</v>
      </c>
      <c r="B164" s="267" t="s">
        <v>21</v>
      </c>
      <c r="C164" s="210" t="s">
        <v>8</v>
      </c>
      <c r="D164" s="210" t="s">
        <v>8</v>
      </c>
      <c r="E164" s="210" t="s">
        <v>8</v>
      </c>
      <c r="F164" s="210" t="s">
        <v>8</v>
      </c>
      <c r="G164" s="210" t="s">
        <v>8</v>
      </c>
      <c r="H164" s="254">
        <v>36</v>
      </c>
      <c r="I164" s="265" t="s">
        <v>8</v>
      </c>
      <c r="J164" s="265" t="s">
        <v>8</v>
      </c>
      <c r="K164" s="265" t="s">
        <v>8</v>
      </c>
      <c r="L164" s="259"/>
      <c r="M164" s="191"/>
    </row>
    <row r="165" spans="1:13" ht="15">
      <c r="A165" s="218" t="s">
        <v>306</v>
      </c>
      <c r="B165" s="267" t="s">
        <v>21</v>
      </c>
      <c r="C165" s="210">
        <v>4</v>
      </c>
      <c r="D165" s="210">
        <v>5</v>
      </c>
      <c r="E165" s="210">
        <v>14</v>
      </c>
      <c r="F165" s="210">
        <v>12</v>
      </c>
      <c r="G165" s="210">
        <v>10</v>
      </c>
      <c r="H165" s="254">
        <v>10</v>
      </c>
      <c r="I165" s="265" t="s">
        <v>8</v>
      </c>
      <c r="J165" s="265" t="s">
        <v>8</v>
      </c>
      <c r="K165" s="265" t="s">
        <v>8</v>
      </c>
      <c r="L165" s="259"/>
      <c r="M165" s="191"/>
    </row>
    <row r="166" spans="1:13" ht="15.65" customHeight="1">
      <c r="A166" s="359" t="s">
        <v>351</v>
      </c>
      <c r="B166" s="267"/>
      <c r="C166" s="210"/>
      <c r="D166" s="210"/>
      <c r="E166" s="210"/>
      <c r="F166" s="210"/>
      <c r="G166" s="210"/>
      <c r="H166" s="210"/>
      <c r="I166" s="265"/>
      <c r="J166" s="265"/>
      <c r="K166" s="265"/>
      <c r="L166" s="259"/>
    </row>
    <row r="167" spans="1:13" ht="15">
      <c r="A167" s="218" t="s">
        <v>305</v>
      </c>
      <c r="B167" s="267" t="s">
        <v>21</v>
      </c>
      <c r="C167" s="210" t="s">
        <v>8</v>
      </c>
      <c r="D167" s="210" t="s">
        <v>8</v>
      </c>
      <c r="E167" s="210" t="s">
        <v>8</v>
      </c>
      <c r="F167" s="210" t="s">
        <v>8</v>
      </c>
      <c r="G167" s="210" t="s">
        <v>8</v>
      </c>
      <c r="H167" s="254">
        <v>36</v>
      </c>
      <c r="I167" s="265" t="s">
        <v>8</v>
      </c>
      <c r="J167" s="265" t="s">
        <v>8</v>
      </c>
      <c r="K167" s="265" t="s">
        <v>8</v>
      </c>
      <c r="L167" s="259"/>
      <c r="M167" s="191"/>
    </row>
    <row r="168" spans="1:13" ht="15">
      <c r="A168" s="218" t="s">
        <v>306</v>
      </c>
      <c r="B168" s="267" t="s">
        <v>21</v>
      </c>
      <c r="C168" s="210">
        <v>4</v>
      </c>
      <c r="D168" s="210">
        <v>5</v>
      </c>
      <c r="E168" s="210">
        <v>14</v>
      </c>
      <c r="F168" s="210">
        <v>12</v>
      </c>
      <c r="G168" s="210">
        <v>10</v>
      </c>
      <c r="H168" s="254">
        <v>10</v>
      </c>
      <c r="I168" s="265" t="s">
        <v>8</v>
      </c>
      <c r="J168" s="265" t="s">
        <v>8</v>
      </c>
      <c r="K168" s="265" t="s">
        <v>8</v>
      </c>
      <c r="L168" s="259"/>
      <c r="M168" s="191"/>
    </row>
    <row r="169" spans="1:13" ht="30.65" customHeight="1">
      <c r="A169" s="359" t="s">
        <v>352</v>
      </c>
      <c r="B169" s="208"/>
      <c r="C169" s="207"/>
      <c r="D169" s="207"/>
      <c r="E169" s="207"/>
      <c r="F169" s="207"/>
      <c r="G169" s="207"/>
      <c r="H169" s="207"/>
      <c r="I169" s="206"/>
      <c r="J169" s="206"/>
      <c r="K169" s="206"/>
      <c r="L169" s="205"/>
    </row>
    <row r="170" spans="1:13" ht="15">
      <c r="A170" s="218" t="s">
        <v>305</v>
      </c>
      <c r="B170" s="267" t="s">
        <v>21</v>
      </c>
      <c r="C170" s="210" t="s">
        <v>8</v>
      </c>
      <c r="D170" s="210" t="s">
        <v>8</v>
      </c>
      <c r="E170" s="210" t="s">
        <v>8</v>
      </c>
      <c r="F170" s="210" t="s">
        <v>8</v>
      </c>
      <c r="G170" s="210" t="s">
        <v>8</v>
      </c>
      <c r="H170" s="254">
        <v>36</v>
      </c>
      <c r="I170" s="265" t="s">
        <v>8</v>
      </c>
      <c r="J170" s="265" t="s">
        <v>8</v>
      </c>
      <c r="K170" s="265" t="s">
        <v>8</v>
      </c>
      <c r="L170" s="205"/>
      <c r="M170" s="191"/>
    </row>
    <row r="171" spans="1:13" ht="15">
      <c r="A171" s="218" t="s">
        <v>306</v>
      </c>
      <c r="B171" s="267" t="s">
        <v>21</v>
      </c>
      <c r="C171" s="210">
        <v>0</v>
      </c>
      <c r="D171" s="210">
        <v>0</v>
      </c>
      <c r="E171" s="210">
        <v>1</v>
      </c>
      <c r="F171" s="210">
        <v>14</v>
      </c>
      <c r="G171" s="210">
        <v>10</v>
      </c>
      <c r="H171" s="254">
        <v>10</v>
      </c>
      <c r="I171" s="265" t="s">
        <v>8</v>
      </c>
      <c r="J171" s="265" t="s">
        <v>8</v>
      </c>
      <c r="K171" s="265" t="s">
        <v>8</v>
      </c>
      <c r="L171" s="205"/>
      <c r="M171" s="191"/>
    </row>
    <row r="172" spans="1:13" ht="17">
      <c r="A172" s="38" t="s">
        <v>483</v>
      </c>
      <c r="B172" s="208"/>
      <c r="C172" s="207"/>
      <c r="D172" s="207"/>
      <c r="E172" s="207"/>
      <c r="F172" s="207"/>
      <c r="G172" s="207"/>
      <c r="H172" s="207"/>
      <c r="I172" s="206"/>
      <c r="J172" s="206"/>
      <c r="K172" s="206"/>
      <c r="L172" s="205"/>
    </row>
    <row r="173" spans="1:13" ht="15">
      <c r="A173" s="218" t="s">
        <v>305</v>
      </c>
      <c r="B173" s="267" t="s">
        <v>11</v>
      </c>
      <c r="C173" s="212" t="s">
        <v>18</v>
      </c>
      <c r="D173" s="212" t="s">
        <v>18</v>
      </c>
      <c r="E173" s="212" t="s">
        <v>18</v>
      </c>
      <c r="F173" s="212" t="s">
        <v>18</v>
      </c>
      <c r="G173" s="212" t="s">
        <v>18</v>
      </c>
      <c r="H173" s="212">
        <f>H167/H164*100</f>
        <v>100</v>
      </c>
      <c r="I173" s="265" t="s">
        <v>8</v>
      </c>
      <c r="J173" s="265" t="s">
        <v>8</v>
      </c>
      <c r="K173" s="265" t="s">
        <v>8</v>
      </c>
      <c r="L173" s="205"/>
      <c r="M173" s="191"/>
    </row>
    <row r="174" spans="1:13" ht="15">
      <c r="A174" s="218" t="s">
        <v>306</v>
      </c>
      <c r="B174" s="267" t="s">
        <v>11</v>
      </c>
      <c r="C174" s="474">
        <v>100</v>
      </c>
      <c r="D174" s="474">
        <v>100</v>
      </c>
      <c r="E174" s="474">
        <v>100</v>
      </c>
      <c r="F174" s="474">
        <f>F168/F165*100</f>
        <v>100</v>
      </c>
      <c r="G174" s="474">
        <f>G168/G165*100</f>
        <v>100</v>
      </c>
      <c r="H174" s="474">
        <f>H168/H165*100</f>
        <v>100</v>
      </c>
      <c r="I174" s="265" t="s">
        <v>8</v>
      </c>
      <c r="J174" s="265" t="s">
        <v>8</v>
      </c>
      <c r="K174" s="265" t="s">
        <v>8</v>
      </c>
      <c r="L174" s="205"/>
      <c r="M174" s="191"/>
    </row>
    <row r="175" spans="1:13" ht="17">
      <c r="A175" s="38" t="s">
        <v>484</v>
      </c>
      <c r="B175" s="208"/>
      <c r="C175" s="41"/>
      <c r="D175" s="41"/>
      <c r="E175" s="41"/>
      <c r="F175" s="41"/>
      <c r="G175" s="41"/>
      <c r="H175" s="41"/>
      <c r="I175" s="206"/>
      <c r="J175" s="206"/>
      <c r="K175" s="206"/>
      <c r="L175" s="205"/>
    </row>
    <row r="176" spans="1:13" ht="15">
      <c r="A176" s="218" t="s">
        <v>305</v>
      </c>
      <c r="B176" s="267" t="s">
        <v>11</v>
      </c>
      <c r="C176" s="474" t="s">
        <v>18</v>
      </c>
      <c r="D176" s="474" t="s">
        <v>18</v>
      </c>
      <c r="E176" s="474" t="s">
        <v>18</v>
      </c>
      <c r="F176" s="474" t="s">
        <v>18</v>
      </c>
      <c r="G176" s="474" t="s">
        <v>18</v>
      </c>
      <c r="H176" s="474">
        <f>H170/H167*100</f>
        <v>100</v>
      </c>
      <c r="I176" s="265" t="s">
        <v>8</v>
      </c>
      <c r="J176" s="265" t="s">
        <v>8</v>
      </c>
      <c r="K176" s="265" t="s">
        <v>8</v>
      </c>
      <c r="L176" s="205"/>
      <c r="M176" s="191"/>
    </row>
    <row r="177" spans="1:44" ht="15">
      <c r="A177" s="218" t="s">
        <v>306</v>
      </c>
      <c r="B177" s="267" t="s">
        <v>11</v>
      </c>
      <c r="C177" s="474">
        <v>0</v>
      </c>
      <c r="D177" s="474">
        <v>0</v>
      </c>
      <c r="E177" s="474">
        <f>E171/D168*100</f>
        <v>20</v>
      </c>
      <c r="F177" s="474">
        <f>F171/E168*100</f>
        <v>100</v>
      </c>
      <c r="G177" s="474">
        <f>G171/F168*100</f>
        <v>83.333333333333343</v>
      </c>
      <c r="H177" s="474">
        <f>H171/G168*100</f>
        <v>100</v>
      </c>
      <c r="I177" s="265" t="s">
        <v>8</v>
      </c>
      <c r="J177" s="265" t="s">
        <v>8</v>
      </c>
      <c r="K177" s="265" t="s">
        <v>8</v>
      </c>
      <c r="L177" s="205"/>
      <c r="M177" s="191"/>
    </row>
    <row r="178" spans="1:44" ht="15">
      <c r="A178" s="310" t="s">
        <v>15</v>
      </c>
      <c r="B178" s="310"/>
      <c r="C178" s="310"/>
      <c r="D178" s="310"/>
      <c r="E178" s="310"/>
      <c r="F178" s="310"/>
      <c r="G178" s="310"/>
      <c r="H178" s="310"/>
      <c r="I178" s="310"/>
      <c r="J178" s="310"/>
      <c r="K178" s="310"/>
      <c r="L178" s="455"/>
      <c r="M178" s="204"/>
    </row>
    <row r="179" spans="1:44" ht="15">
      <c r="A179" s="446" t="s">
        <v>542</v>
      </c>
      <c r="B179" s="310"/>
      <c r="C179" s="310"/>
      <c r="D179" s="310"/>
      <c r="E179" s="310"/>
      <c r="F179" s="310"/>
      <c r="G179" s="310"/>
      <c r="H179" s="310"/>
      <c r="I179" s="310"/>
      <c r="J179" s="310"/>
      <c r="K179" s="310"/>
      <c r="L179" s="459"/>
      <c r="M179" s="191"/>
    </row>
    <row r="180" spans="1:44" ht="15">
      <c r="A180" s="456" t="s">
        <v>543</v>
      </c>
      <c r="B180" s="310"/>
      <c r="C180" s="310"/>
      <c r="D180" s="310"/>
      <c r="E180" s="310"/>
      <c r="F180" s="310"/>
      <c r="G180" s="310"/>
      <c r="H180" s="310"/>
      <c r="I180" s="310"/>
      <c r="J180" s="310"/>
      <c r="K180" s="310"/>
      <c r="L180" s="459"/>
    </row>
    <row r="181" spans="1:44" ht="15">
      <c r="A181" s="531" t="s">
        <v>478</v>
      </c>
      <c r="B181" s="531"/>
      <c r="C181" s="531"/>
      <c r="D181" s="531"/>
      <c r="E181" s="531"/>
      <c r="F181" s="531"/>
      <c r="G181" s="531"/>
      <c r="H181" s="531"/>
      <c r="I181" s="531"/>
      <c r="J181" s="531"/>
      <c r="K181" s="531"/>
      <c r="L181" s="532"/>
      <c r="M181" s="45"/>
    </row>
    <row r="182" spans="1:44" ht="15">
      <c r="A182" s="446" t="s">
        <v>544</v>
      </c>
      <c r="B182" s="310"/>
      <c r="C182" s="310"/>
      <c r="D182" s="310"/>
      <c r="E182" s="310"/>
      <c r="F182" s="310"/>
      <c r="G182" s="310"/>
      <c r="H182" s="310"/>
      <c r="I182" s="310"/>
      <c r="J182" s="310"/>
      <c r="K182" s="310"/>
      <c r="L182" s="459"/>
    </row>
    <row r="183" spans="1:44" ht="15">
      <c r="A183" s="446" t="s">
        <v>545</v>
      </c>
      <c r="B183" s="310"/>
      <c r="C183" s="310"/>
      <c r="D183" s="310"/>
      <c r="E183" s="310"/>
      <c r="F183" s="310"/>
      <c r="G183" s="310"/>
      <c r="H183" s="310"/>
      <c r="I183" s="310"/>
      <c r="J183" s="310"/>
      <c r="K183" s="310"/>
      <c r="L183" s="459"/>
    </row>
    <row r="184" spans="1:44" ht="15">
      <c r="A184" s="446" t="s">
        <v>546</v>
      </c>
      <c r="B184" s="310"/>
      <c r="C184" s="310"/>
      <c r="D184" s="310"/>
      <c r="E184" s="310"/>
      <c r="F184" s="310"/>
      <c r="G184" s="310"/>
      <c r="H184" s="310"/>
      <c r="I184" s="310"/>
      <c r="J184" s="310"/>
      <c r="K184" s="310"/>
      <c r="L184" s="459"/>
    </row>
    <row r="185" spans="1:44" s="183" customFormat="1" ht="15">
      <c r="A185" s="533" t="s">
        <v>485</v>
      </c>
      <c r="B185" s="533"/>
      <c r="C185" s="533"/>
      <c r="D185" s="533"/>
      <c r="E185" s="533"/>
      <c r="F185" s="533"/>
      <c r="G185" s="533"/>
      <c r="H185" s="533"/>
      <c r="I185" s="533"/>
      <c r="J185" s="533"/>
      <c r="K185" s="533"/>
      <c r="L185" s="534"/>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row>
    <row r="186" spans="1:44" ht="15">
      <c r="A186" s="446" t="s">
        <v>486</v>
      </c>
      <c r="B186" s="310"/>
      <c r="C186" s="310"/>
      <c r="D186" s="310"/>
      <c r="E186" s="310"/>
      <c r="F186" s="310"/>
      <c r="G186" s="310"/>
      <c r="H186" s="310"/>
      <c r="I186" s="310"/>
      <c r="J186" s="310"/>
      <c r="K186" s="310"/>
      <c r="L186" s="459"/>
    </row>
    <row r="187" spans="1:44" ht="15">
      <c r="A187" s="446" t="s">
        <v>487</v>
      </c>
      <c r="B187" s="310"/>
      <c r="C187" s="310"/>
      <c r="D187" s="310"/>
      <c r="E187" s="310"/>
      <c r="F187" s="310"/>
      <c r="G187" s="310"/>
      <c r="H187" s="310"/>
      <c r="I187" s="310"/>
      <c r="J187" s="310"/>
      <c r="K187" s="310"/>
      <c r="L187" s="459"/>
      <c r="M187" s="182"/>
    </row>
    <row r="188" spans="1:44" ht="27.75" customHeight="1">
      <c r="A188" s="531" t="s">
        <v>559</v>
      </c>
      <c r="B188" s="531"/>
      <c r="C188" s="531"/>
      <c r="D188" s="531"/>
      <c r="E188" s="531"/>
      <c r="F188" s="531"/>
      <c r="G188" s="531"/>
      <c r="H188" s="531"/>
      <c r="I188" s="531"/>
      <c r="J188" s="531"/>
      <c r="K188" s="531"/>
      <c r="L188" s="532"/>
      <c r="M188" s="258"/>
    </row>
    <row r="189" spans="1:44" ht="15">
      <c r="L189" s="202"/>
    </row>
    <row r="190" spans="1:44" ht="15">
      <c r="A190" s="271" t="s">
        <v>347</v>
      </c>
      <c r="B190" s="270"/>
      <c r="C190" s="269"/>
      <c r="D190" s="269"/>
      <c r="E190" s="269"/>
      <c r="F190" s="269"/>
      <c r="G190" s="269"/>
      <c r="H190" s="269"/>
      <c r="I190" s="269"/>
      <c r="J190" s="269"/>
      <c r="K190" s="269"/>
      <c r="L190" s="268"/>
      <c r="M190" s="191"/>
    </row>
    <row r="191" spans="1:44" ht="15">
      <c r="A191" s="398" t="s">
        <v>440</v>
      </c>
      <c r="B191" s="267"/>
      <c r="C191" s="389"/>
      <c r="D191" s="389"/>
      <c r="E191" s="389"/>
      <c r="F191" s="389"/>
      <c r="G191" s="389"/>
      <c r="H191" s="389"/>
      <c r="I191" s="261"/>
      <c r="J191" s="261"/>
      <c r="K191" s="261"/>
      <c r="L191" s="367"/>
    </row>
    <row r="192" spans="1:44" ht="20" customHeight="1">
      <c r="A192" s="142" t="s">
        <v>438</v>
      </c>
      <c r="B192" s="201" t="s">
        <v>442</v>
      </c>
      <c r="C192" s="200">
        <v>100</v>
      </c>
      <c r="D192" s="199">
        <v>100</v>
      </c>
      <c r="E192" s="199">
        <v>100</v>
      </c>
      <c r="F192" s="199">
        <v>100</v>
      </c>
      <c r="G192" s="199">
        <v>100</v>
      </c>
      <c r="H192" s="199">
        <v>100</v>
      </c>
      <c r="I192" s="261"/>
      <c r="J192" s="206" t="s">
        <v>8</v>
      </c>
      <c r="K192" s="206" t="s">
        <v>8</v>
      </c>
      <c r="L192" s="259"/>
      <c r="M192" s="191"/>
    </row>
    <row r="193" spans="1:13" ht="15">
      <c r="A193" s="398" t="s">
        <v>307</v>
      </c>
      <c r="B193" s="267"/>
      <c r="C193" s="389"/>
      <c r="D193" s="389"/>
      <c r="E193" s="389"/>
      <c r="F193" s="389"/>
      <c r="G193" s="389"/>
      <c r="H193" s="389"/>
      <c r="I193" s="261"/>
      <c r="J193" s="261"/>
      <c r="K193" s="261"/>
      <c r="L193" s="367" t="s">
        <v>308</v>
      </c>
    </row>
    <row r="194" spans="1:13" ht="17">
      <c r="A194" s="399" t="s">
        <v>560</v>
      </c>
      <c r="B194" s="267"/>
      <c r="C194" s="29"/>
      <c r="D194" s="29"/>
      <c r="E194" s="29"/>
      <c r="F194" s="29"/>
      <c r="G194" s="29"/>
      <c r="H194" s="29"/>
      <c r="I194" s="265"/>
      <c r="J194" s="265"/>
      <c r="K194" s="265"/>
      <c r="L194" s="32"/>
    </row>
    <row r="195" spans="1:13" ht="15">
      <c r="A195" s="399" t="s">
        <v>46</v>
      </c>
      <c r="B195" s="267" t="s">
        <v>52</v>
      </c>
      <c r="C195" s="210">
        <v>0</v>
      </c>
      <c r="D195" s="210">
        <v>0</v>
      </c>
      <c r="E195" s="210">
        <v>0</v>
      </c>
      <c r="F195" s="210">
        <v>3</v>
      </c>
      <c r="G195" s="210">
        <v>0</v>
      </c>
      <c r="H195" s="254">
        <v>0</v>
      </c>
      <c r="I195" s="198" t="s">
        <v>309</v>
      </c>
      <c r="J195" s="198" t="s">
        <v>309</v>
      </c>
      <c r="K195" s="197" t="s">
        <v>309</v>
      </c>
      <c r="L195" s="259"/>
      <c r="M195" s="191"/>
    </row>
    <row r="196" spans="1:13" ht="15">
      <c r="A196" s="360" t="s">
        <v>310</v>
      </c>
      <c r="B196" s="267" t="s">
        <v>52</v>
      </c>
      <c r="C196" s="210">
        <v>0</v>
      </c>
      <c r="D196" s="210">
        <v>0</v>
      </c>
      <c r="E196" s="210">
        <v>1</v>
      </c>
      <c r="F196" s="210">
        <v>0</v>
      </c>
      <c r="G196" s="210">
        <v>0</v>
      </c>
      <c r="H196" s="254">
        <v>3</v>
      </c>
      <c r="I196" s="198" t="s">
        <v>309</v>
      </c>
      <c r="J196" s="198" t="s">
        <v>309</v>
      </c>
      <c r="K196" s="197" t="s">
        <v>309</v>
      </c>
      <c r="L196" s="259"/>
      <c r="M196" s="191"/>
    </row>
    <row r="197" spans="1:13" ht="17">
      <c r="A197" s="399" t="s">
        <v>412</v>
      </c>
      <c r="B197" s="267"/>
      <c r="C197" s="210"/>
      <c r="D197" s="210"/>
      <c r="E197" s="210"/>
      <c r="F197" s="210"/>
      <c r="G197" s="210"/>
      <c r="H197" s="196"/>
      <c r="I197" s="265"/>
      <c r="J197" s="265"/>
      <c r="K197" s="265"/>
      <c r="L197" s="259"/>
    </row>
    <row r="198" spans="1:13" ht="15">
      <c r="A198" s="360" t="s">
        <v>46</v>
      </c>
      <c r="B198" s="267" t="s">
        <v>311</v>
      </c>
      <c r="C198" s="212">
        <v>0</v>
      </c>
      <c r="D198" s="34">
        <f t="shared" ref="D198:H199" si="3">(D195/D207)*1000000</f>
        <v>0</v>
      </c>
      <c r="E198" s="34">
        <f t="shared" si="3"/>
        <v>0</v>
      </c>
      <c r="F198" s="34">
        <f t="shared" si="3"/>
        <v>1.1366904348636597</v>
      </c>
      <c r="G198" s="34">
        <f t="shared" si="3"/>
        <v>0</v>
      </c>
      <c r="H198" s="34">
        <f t="shared" si="3"/>
        <v>0</v>
      </c>
      <c r="I198" s="265"/>
      <c r="J198" s="206" t="s">
        <v>8</v>
      </c>
      <c r="K198" s="206" t="s">
        <v>8</v>
      </c>
      <c r="L198" s="259"/>
      <c r="M198" s="191"/>
    </row>
    <row r="199" spans="1:13" ht="15">
      <c r="A199" s="360" t="s">
        <v>310</v>
      </c>
      <c r="B199" s="267" t="s">
        <v>311</v>
      </c>
      <c r="C199" s="212">
        <f>C196/C208*1000000</f>
        <v>0</v>
      </c>
      <c r="D199" s="34">
        <f t="shared" si="3"/>
        <v>0</v>
      </c>
      <c r="E199" s="34">
        <f t="shared" si="3"/>
        <v>0.52345935442804736</v>
      </c>
      <c r="F199" s="34">
        <f t="shared" si="3"/>
        <v>0</v>
      </c>
      <c r="G199" s="34">
        <f t="shared" si="3"/>
        <v>0</v>
      </c>
      <c r="H199" s="34">
        <f t="shared" si="3"/>
        <v>1.254332516776802</v>
      </c>
      <c r="I199" s="265"/>
      <c r="J199" s="206" t="s">
        <v>8</v>
      </c>
      <c r="K199" s="206" t="s">
        <v>8</v>
      </c>
      <c r="L199" s="259"/>
      <c r="M199" s="191"/>
    </row>
    <row r="200" spans="1:13" ht="15">
      <c r="A200" s="360" t="s">
        <v>312</v>
      </c>
      <c r="B200" s="267"/>
      <c r="C200" s="210"/>
      <c r="D200" s="210"/>
      <c r="E200" s="210"/>
      <c r="F200" s="210"/>
      <c r="G200" s="210"/>
      <c r="H200" s="210"/>
      <c r="I200" s="265"/>
      <c r="J200" s="265"/>
      <c r="K200" s="265"/>
      <c r="L200" s="259"/>
    </row>
    <row r="201" spans="1:13" ht="15">
      <c r="A201" s="360" t="s">
        <v>46</v>
      </c>
      <c r="B201" s="267" t="s">
        <v>52</v>
      </c>
      <c r="C201" s="210">
        <v>0</v>
      </c>
      <c r="D201" s="210">
        <v>0</v>
      </c>
      <c r="E201" s="210">
        <v>0</v>
      </c>
      <c r="F201" s="210">
        <v>0</v>
      </c>
      <c r="G201" s="210">
        <v>0</v>
      </c>
      <c r="H201" s="210">
        <v>0</v>
      </c>
      <c r="I201" s="198" t="s">
        <v>309</v>
      </c>
      <c r="J201" s="198" t="s">
        <v>309</v>
      </c>
      <c r="K201" s="197" t="s">
        <v>309</v>
      </c>
      <c r="L201" s="259"/>
      <c r="M201" s="191"/>
    </row>
    <row r="202" spans="1:13" ht="15">
      <c r="A202" s="360" t="s">
        <v>310</v>
      </c>
      <c r="B202" s="267" t="s">
        <v>52</v>
      </c>
      <c r="C202" s="210">
        <v>0</v>
      </c>
      <c r="D202" s="210">
        <v>0</v>
      </c>
      <c r="E202" s="210">
        <v>0</v>
      </c>
      <c r="F202" s="210">
        <v>0</v>
      </c>
      <c r="G202" s="210">
        <v>0</v>
      </c>
      <c r="H202" s="210">
        <v>0</v>
      </c>
      <c r="I202" s="198" t="s">
        <v>309</v>
      </c>
      <c r="J202" s="198" t="s">
        <v>309</v>
      </c>
      <c r="K202" s="197" t="s">
        <v>309</v>
      </c>
      <c r="L202" s="259"/>
      <c r="M202" s="191"/>
    </row>
    <row r="203" spans="1:13" ht="17">
      <c r="A203" s="360" t="s">
        <v>561</v>
      </c>
      <c r="B203" s="267"/>
      <c r="C203" s="210"/>
      <c r="D203" s="210"/>
      <c r="E203" s="210"/>
      <c r="F203" s="210"/>
      <c r="G203" s="210"/>
      <c r="H203" s="210"/>
      <c r="I203" s="265"/>
      <c r="J203" s="265"/>
      <c r="K203" s="265"/>
      <c r="L203" s="259"/>
    </row>
    <row r="204" spans="1:13" ht="15">
      <c r="A204" s="360" t="s">
        <v>46</v>
      </c>
      <c r="B204" s="267" t="s">
        <v>311</v>
      </c>
      <c r="C204" s="210">
        <f t="shared" ref="C204" si="4">C$201/C$207*1000000</f>
        <v>0</v>
      </c>
      <c r="D204" s="473">
        <f>D$201/D$207*1000000</f>
        <v>0</v>
      </c>
      <c r="E204" s="473">
        <f>E$201/E$207*1000000</f>
        <v>0</v>
      </c>
      <c r="F204" s="473">
        <f>F$201/F$207*1000000</f>
        <v>0</v>
      </c>
      <c r="G204" s="473">
        <f>G$201/G$207*1000000</f>
        <v>0</v>
      </c>
      <c r="H204" s="473">
        <f>H$201/H$207*1000000</f>
        <v>0</v>
      </c>
      <c r="I204" s="265"/>
      <c r="J204" s="206" t="s">
        <v>8</v>
      </c>
      <c r="K204" s="206" t="s">
        <v>8</v>
      </c>
      <c r="L204" s="259"/>
      <c r="M204" s="191"/>
    </row>
    <row r="205" spans="1:13" ht="15">
      <c r="A205" s="360" t="s">
        <v>313</v>
      </c>
      <c r="B205" s="267" t="s">
        <v>311</v>
      </c>
      <c r="C205" s="210">
        <f t="shared" ref="C205" si="5">C$202/C$208*1000000</f>
        <v>0</v>
      </c>
      <c r="D205" s="473">
        <f>D$202/D$208*1000000</f>
        <v>0</v>
      </c>
      <c r="E205" s="473">
        <f>E$202/E$208*1000000</f>
        <v>0</v>
      </c>
      <c r="F205" s="473">
        <f>F$202/F$208*1000000</f>
        <v>0</v>
      </c>
      <c r="G205" s="473">
        <f>G$202/G$208*1000000</f>
        <v>0</v>
      </c>
      <c r="H205" s="473">
        <f>H$202/H$208*1000000</f>
        <v>0</v>
      </c>
      <c r="I205" s="265"/>
      <c r="J205" s="206" t="s">
        <v>8</v>
      </c>
      <c r="K205" s="206" t="s">
        <v>8</v>
      </c>
      <c r="L205" s="259"/>
      <c r="M205" s="191"/>
    </row>
    <row r="206" spans="1:13" ht="15">
      <c r="A206" s="360" t="s">
        <v>314</v>
      </c>
      <c r="B206" s="267"/>
      <c r="C206" s="266"/>
      <c r="D206" s="266"/>
      <c r="E206" s="266"/>
      <c r="F206" s="266"/>
      <c r="G206" s="266"/>
      <c r="H206" s="195"/>
      <c r="I206" s="265"/>
      <c r="J206" s="265"/>
      <c r="K206" s="265"/>
      <c r="L206" s="259"/>
    </row>
    <row r="207" spans="1:13" ht="15">
      <c r="A207" s="360" t="s">
        <v>46</v>
      </c>
      <c r="B207" s="267" t="s">
        <v>315</v>
      </c>
      <c r="C207" s="219">
        <v>1325719</v>
      </c>
      <c r="D207" s="219">
        <v>2398188</v>
      </c>
      <c r="E207" s="219">
        <v>1683133.65</v>
      </c>
      <c r="F207" s="219">
        <v>2639241</v>
      </c>
      <c r="G207" s="219">
        <v>2722713</v>
      </c>
      <c r="H207" s="254">
        <v>2259246.8199999998</v>
      </c>
      <c r="I207" s="265"/>
      <c r="J207" s="206" t="s">
        <v>8</v>
      </c>
      <c r="K207" s="206" t="s">
        <v>8</v>
      </c>
      <c r="L207" s="259"/>
      <c r="M207" s="191"/>
    </row>
    <row r="208" spans="1:13" ht="15">
      <c r="A208" s="360" t="s">
        <v>310</v>
      </c>
      <c r="B208" s="267" t="s">
        <v>315</v>
      </c>
      <c r="C208" s="219">
        <v>898057</v>
      </c>
      <c r="D208" s="219">
        <v>1074032</v>
      </c>
      <c r="E208" s="194">
        <v>1910368</v>
      </c>
      <c r="F208" s="219">
        <v>1409144</v>
      </c>
      <c r="G208" s="219">
        <v>1755527</v>
      </c>
      <c r="H208" s="254">
        <v>2391710.2999999998</v>
      </c>
      <c r="I208" s="265"/>
      <c r="J208" s="206" t="s">
        <v>8</v>
      </c>
      <c r="K208" s="206" t="s">
        <v>8</v>
      </c>
      <c r="L208" s="259"/>
      <c r="M208" s="191"/>
    </row>
    <row r="209" spans="1:14" ht="15">
      <c r="A209" s="360" t="s">
        <v>562</v>
      </c>
      <c r="B209" s="267" t="s">
        <v>315</v>
      </c>
      <c r="C209" s="219">
        <v>12207</v>
      </c>
      <c r="D209" s="219">
        <v>14919</v>
      </c>
      <c r="E209" s="219">
        <v>10181</v>
      </c>
      <c r="F209" s="219">
        <v>9050.5</v>
      </c>
      <c r="G209" s="219">
        <v>14275</v>
      </c>
      <c r="H209" s="254">
        <v>13973.5</v>
      </c>
      <c r="I209" s="265"/>
      <c r="J209" s="206" t="s">
        <v>8</v>
      </c>
      <c r="K209" s="206" t="s">
        <v>8</v>
      </c>
      <c r="L209" s="259"/>
      <c r="M209" s="191"/>
    </row>
    <row r="210" spans="1:14" ht="15">
      <c r="A210" s="360" t="s">
        <v>178</v>
      </c>
      <c r="B210" s="28"/>
      <c r="C210" s="212"/>
      <c r="D210" s="212"/>
      <c r="E210" s="212"/>
      <c r="F210" s="212"/>
      <c r="G210" s="212"/>
      <c r="H210" s="212"/>
      <c r="I210" s="265"/>
      <c r="J210" s="265"/>
      <c r="K210" s="265"/>
      <c r="L210" s="259"/>
    </row>
    <row r="211" spans="1:14" ht="15">
      <c r="A211" s="360" t="s">
        <v>46</v>
      </c>
      <c r="B211" s="28" t="s">
        <v>226</v>
      </c>
      <c r="C211" s="473">
        <v>100</v>
      </c>
      <c r="D211" s="474">
        <v>100</v>
      </c>
      <c r="E211" s="474">
        <v>100</v>
      </c>
      <c r="F211" s="474">
        <v>100</v>
      </c>
      <c r="G211" s="474">
        <v>100</v>
      </c>
      <c r="H211" s="474">
        <v>100</v>
      </c>
      <c r="I211" s="265"/>
      <c r="J211" s="206" t="s">
        <v>8</v>
      </c>
      <c r="K211" s="206" t="s">
        <v>8</v>
      </c>
      <c r="L211" s="259"/>
      <c r="M211" s="7"/>
      <c r="N211" s="45"/>
    </row>
    <row r="212" spans="1:14" ht="15">
      <c r="A212" s="360" t="s">
        <v>310</v>
      </c>
      <c r="B212" s="267" t="s">
        <v>316</v>
      </c>
      <c r="C212" s="210">
        <v>100</v>
      </c>
      <c r="D212" s="212">
        <v>100</v>
      </c>
      <c r="E212" s="212">
        <v>100</v>
      </c>
      <c r="F212" s="212">
        <v>100</v>
      </c>
      <c r="G212" s="212">
        <v>100</v>
      </c>
      <c r="H212" s="212">
        <v>100</v>
      </c>
      <c r="I212" s="265"/>
      <c r="J212" s="206" t="s">
        <v>8</v>
      </c>
      <c r="K212" s="206" t="s">
        <v>8</v>
      </c>
      <c r="L212" s="259"/>
      <c r="M212" s="4"/>
    </row>
    <row r="213" spans="1:14" ht="15">
      <c r="A213" s="310" t="s">
        <v>15</v>
      </c>
      <c r="L213" s="193"/>
    </row>
    <row r="214" spans="1:14" ht="15">
      <c r="A214" s="447" t="s">
        <v>459</v>
      </c>
      <c r="B214" s="192"/>
      <c r="C214" s="183"/>
      <c r="D214" s="183"/>
      <c r="E214" s="183"/>
      <c r="F214" s="183"/>
      <c r="G214" s="183"/>
      <c r="I214" s="183"/>
      <c r="J214" s="183"/>
      <c r="K214" s="183"/>
      <c r="L214" s="193"/>
      <c r="M214" s="45"/>
    </row>
    <row r="215" spans="1:14" ht="15">
      <c r="A215" s="446" t="s">
        <v>460</v>
      </c>
      <c r="L215" s="193"/>
      <c r="M215" s="45"/>
    </row>
    <row r="216" spans="1:14" ht="15">
      <c r="A216" s="446" t="s">
        <v>547</v>
      </c>
      <c r="B216" s="181"/>
      <c r="L216" s="193"/>
      <c r="M216" s="45"/>
    </row>
    <row r="217" spans="1:14" ht="15">
      <c r="A217" s="446" t="s">
        <v>548</v>
      </c>
      <c r="L217" s="193"/>
      <c r="M217" s="45"/>
    </row>
    <row r="218" spans="1:14" ht="15">
      <c r="L218" s="193"/>
    </row>
    <row r="219" spans="1:14" ht="15">
      <c r="A219" s="271" t="s">
        <v>317</v>
      </c>
      <c r="B219" s="270"/>
      <c r="C219" s="269"/>
      <c r="D219" s="269"/>
      <c r="E219" s="269"/>
      <c r="F219" s="269"/>
      <c r="G219" s="269"/>
      <c r="H219" s="269"/>
      <c r="I219" s="269"/>
      <c r="J219" s="269"/>
      <c r="K219" s="269"/>
      <c r="L219" s="268"/>
      <c r="M219" s="191"/>
    </row>
    <row r="220" spans="1:14" ht="17">
      <c r="A220" s="396" t="s">
        <v>413</v>
      </c>
      <c r="B220" s="267"/>
      <c r="C220" s="261"/>
      <c r="D220" s="261"/>
      <c r="E220" s="261"/>
      <c r="F220" s="261"/>
      <c r="G220" s="261"/>
      <c r="H220" s="261"/>
      <c r="I220" s="261"/>
      <c r="J220" s="261"/>
      <c r="K220" s="261"/>
      <c r="L220" s="387" t="s">
        <v>318</v>
      </c>
      <c r="M220" s="258"/>
    </row>
    <row r="221" spans="1:14" ht="15">
      <c r="A221" s="360" t="s">
        <v>319</v>
      </c>
      <c r="B221" s="267"/>
      <c r="C221" s="190"/>
      <c r="D221" s="190"/>
      <c r="E221" s="190"/>
      <c r="F221" s="190"/>
      <c r="G221" s="190"/>
      <c r="H221" s="190"/>
      <c r="I221" s="265"/>
      <c r="J221" s="265"/>
      <c r="K221" s="265"/>
      <c r="L221" s="259"/>
    </row>
    <row r="222" spans="1:14" ht="15">
      <c r="A222" s="495" t="s">
        <v>320</v>
      </c>
      <c r="B222" s="201" t="s">
        <v>321</v>
      </c>
      <c r="C222" s="189" t="s">
        <v>8</v>
      </c>
      <c r="D222" s="189" t="s">
        <v>8</v>
      </c>
      <c r="E222" s="199">
        <v>100</v>
      </c>
      <c r="F222" s="199">
        <v>100</v>
      </c>
      <c r="G222" s="199">
        <v>100</v>
      </c>
      <c r="H222" s="199">
        <v>100</v>
      </c>
      <c r="I222" s="206" t="s">
        <v>8</v>
      </c>
      <c r="J222" s="206" t="s">
        <v>8</v>
      </c>
      <c r="K222" s="206" t="s">
        <v>8</v>
      </c>
      <c r="L222" s="259"/>
    </row>
    <row r="223" spans="1:14" ht="15">
      <c r="A223" s="495" t="s">
        <v>322</v>
      </c>
      <c r="B223" s="201" t="s">
        <v>497</v>
      </c>
      <c r="C223" s="189" t="s">
        <v>8</v>
      </c>
      <c r="D223" s="189" t="s">
        <v>8</v>
      </c>
      <c r="E223" s="199">
        <v>100</v>
      </c>
      <c r="F223" s="199">
        <v>100</v>
      </c>
      <c r="G223" s="199">
        <v>100</v>
      </c>
      <c r="H223" s="199">
        <v>100</v>
      </c>
      <c r="I223" s="206" t="s">
        <v>8</v>
      </c>
      <c r="J223" s="206" t="s">
        <v>8</v>
      </c>
      <c r="K223" s="206" t="s">
        <v>8</v>
      </c>
      <c r="L223" s="259"/>
    </row>
    <row r="224" spans="1:14" ht="15">
      <c r="A224" s="495" t="s">
        <v>323</v>
      </c>
      <c r="B224" s="201" t="s">
        <v>324</v>
      </c>
      <c r="C224" s="189" t="s">
        <v>8</v>
      </c>
      <c r="D224" s="189" t="s">
        <v>8</v>
      </c>
      <c r="E224" s="199">
        <v>100</v>
      </c>
      <c r="F224" s="199">
        <v>100</v>
      </c>
      <c r="G224" s="199">
        <v>100</v>
      </c>
      <c r="H224" s="199">
        <v>100</v>
      </c>
      <c r="I224" s="206" t="s">
        <v>8</v>
      </c>
      <c r="J224" s="206" t="s">
        <v>8</v>
      </c>
      <c r="K224" s="206" t="s">
        <v>8</v>
      </c>
      <c r="L224" s="259"/>
    </row>
    <row r="225" spans="1:13" ht="15">
      <c r="A225" s="496" t="s">
        <v>325</v>
      </c>
      <c r="B225" s="201"/>
      <c r="C225" s="200"/>
      <c r="D225" s="200"/>
      <c r="E225" s="199"/>
      <c r="F225" s="199"/>
      <c r="G225" s="199"/>
      <c r="H225" s="199"/>
      <c r="I225" s="206"/>
      <c r="J225" s="206"/>
      <c r="K225" s="206"/>
      <c r="L225" s="259"/>
    </row>
    <row r="226" spans="1:13" ht="15">
      <c r="A226" s="495" t="s">
        <v>320</v>
      </c>
      <c r="B226" s="201" t="s">
        <v>321</v>
      </c>
      <c r="C226" s="189" t="s">
        <v>8</v>
      </c>
      <c r="D226" s="189" t="s">
        <v>8</v>
      </c>
      <c r="E226" s="199">
        <v>44.6</v>
      </c>
      <c r="F226" s="199">
        <v>52.8</v>
      </c>
      <c r="G226" s="199">
        <v>52.8</v>
      </c>
      <c r="H226" s="199">
        <v>52.8</v>
      </c>
      <c r="I226" s="206" t="s">
        <v>8</v>
      </c>
      <c r="J226" s="206" t="s">
        <v>8</v>
      </c>
      <c r="K226" s="206" t="s">
        <v>8</v>
      </c>
      <c r="L226" s="259"/>
    </row>
    <row r="227" spans="1:13" ht="15">
      <c r="A227" s="495" t="s">
        <v>322</v>
      </c>
      <c r="B227" s="201" t="s">
        <v>497</v>
      </c>
      <c r="C227" s="189" t="s">
        <v>8</v>
      </c>
      <c r="D227" s="189" t="s">
        <v>8</v>
      </c>
      <c r="E227" s="199">
        <v>0</v>
      </c>
      <c r="F227" s="199">
        <v>0</v>
      </c>
      <c r="G227" s="199">
        <v>0</v>
      </c>
      <c r="H227" s="199">
        <v>0</v>
      </c>
      <c r="I227" s="206" t="s">
        <v>8</v>
      </c>
      <c r="J227" s="206" t="s">
        <v>8</v>
      </c>
      <c r="K227" s="206" t="s">
        <v>8</v>
      </c>
      <c r="L227" s="205"/>
    </row>
    <row r="228" spans="1:13" ht="15">
      <c r="A228" s="495" t="s">
        <v>323</v>
      </c>
      <c r="B228" s="201" t="s">
        <v>324</v>
      </c>
      <c r="C228" s="189" t="s">
        <v>8</v>
      </c>
      <c r="D228" s="189" t="s">
        <v>8</v>
      </c>
      <c r="E228" s="199">
        <v>14.3</v>
      </c>
      <c r="F228" s="199">
        <v>0</v>
      </c>
      <c r="G228" s="199">
        <v>0</v>
      </c>
      <c r="H228" s="199">
        <v>0</v>
      </c>
      <c r="I228" s="206" t="s">
        <v>8</v>
      </c>
      <c r="J228" s="206" t="s">
        <v>8</v>
      </c>
      <c r="K228" s="206" t="s">
        <v>8</v>
      </c>
      <c r="L228" s="259"/>
    </row>
    <row r="229" spans="1:13" ht="15">
      <c r="A229" s="496" t="s">
        <v>326</v>
      </c>
      <c r="B229" s="201"/>
      <c r="C229" s="200"/>
      <c r="D229" s="200"/>
      <c r="E229" s="199"/>
      <c r="F229" s="199"/>
      <c r="G229" s="199"/>
      <c r="H229" s="199"/>
      <c r="I229" s="206"/>
      <c r="J229" s="206"/>
      <c r="K229" s="206"/>
      <c r="L229" s="259"/>
    </row>
    <row r="230" spans="1:13" ht="15">
      <c r="A230" s="495" t="s">
        <v>320</v>
      </c>
      <c r="B230" s="201" t="s">
        <v>321</v>
      </c>
      <c r="C230" s="189" t="s">
        <v>8</v>
      </c>
      <c r="D230" s="189" t="s">
        <v>8</v>
      </c>
      <c r="E230" s="199">
        <v>100</v>
      </c>
      <c r="F230" s="199">
        <v>100</v>
      </c>
      <c r="G230" s="199">
        <v>100</v>
      </c>
      <c r="H230" s="199">
        <v>100</v>
      </c>
      <c r="I230" s="206" t="s">
        <v>8</v>
      </c>
      <c r="J230" s="206" t="s">
        <v>8</v>
      </c>
      <c r="K230" s="206" t="s">
        <v>8</v>
      </c>
      <c r="L230" s="259"/>
    </row>
    <row r="231" spans="1:13" ht="15">
      <c r="A231" s="495" t="s">
        <v>322</v>
      </c>
      <c r="B231" s="201" t="s">
        <v>497</v>
      </c>
      <c r="C231" s="189" t="s">
        <v>8</v>
      </c>
      <c r="D231" s="189" t="s">
        <v>8</v>
      </c>
      <c r="E231" s="199">
        <v>100</v>
      </c>
      <c r="F231" s="199">
        <v>100</v>
      </c>
      <c r="G231" s="199">
        <v>100</v>
      </c>
      <c r="H231" s="199">
        <v>100</v>
      </c>
      <c r="I231" s="206" t="s">
        <v>8</v>
      </c>
      <c r="J231" s="206" t="s">
        <v>8</v>
      </c>
      <c r="K231" s="206" t="s">
        <v>8</v>
      </c>
      <c r="L231" s="259"/>
    </row>
    <row r="232" spans="1:13" ht="15">
      <c r="A232" s="495" t="s">
        <v>323</v>
      </c>
      <c r="B232" s="201" t="s">
        <v>324</v>
      </c>
      <c r="C232" s="189" t="s">
        <v>8</v>
      </c>
      <c r="D232" s="189" t="s">
        <v>8</v>
      </c>
      <c r="E232" s="199">
        <v>100</v>
      </c>
      <c r="F232" s="199">
        <v>100</v>
      </c>
      <c r="G232" s="199">
        <v>100</v>
      </c>
      <c r="H232" s="199">
        <v>100</v>
      </c>
      <c r="I232" s="206" t="s">
        <v>8</v>
      </c>
      <c r="J232" s="206" t="s">
        <v>8</v>
      </c>
      <c r="K232" s="206" t="s">
        <v>8</v>
      </c>
      <c r="L232" s="259"/>
    </row>
    <row r="233" spans="1:13" ht="15">
      <c r="A233" s="496" t="s">
        <v>327</v>
      </c>
      <c r="B233" s="201"/>
      <c r="C233" s="200"/>
      <c r="D233" s="200"/>
      <c r="E233" s="199"/>
      <c r="F233" s="199"/>
      <c r="G233" s="199"/>
      <c r="H233" s="199"/>
      <c r="I233" s="206"/>
      <c r="J233" s="206"/>
      <c r="K233" s="206"/>
      <c r="L233" s="259"/>
    </row>
    <row r="234" spans="1:13" ht="15">
      <c r="A234" s="495" t="s">
        <v>320</v>
      </c>
      <c r="B234" s="201" t="s">
        <v>321</v>
      </c>
      <c r="C234" s="189" t="s">
        <v>8</v>
      </c>
      <c r="D234" s="189" t="s">
        <v>8</v>
      </c>
      <c r="E234" s="199">
        <v>100</v>
      </c>
      <c r="F234" s="199">
        <v>100</v>
      </c>
      <c r="G234" s="199">
        <v>100</v>
      </c>
      <c r="H234" s="199">
        <v>100</v>
      </c>
      <c r="I234" s="206" t="s">
        <v>8</v>
      </c>
      <c r="J234" s="206" t="s">
        <v>8</v>
      </c>
      <c r="K234" s="206" t="s">
        <v>8</v>
      </c>
      <c r="L234" s="259"/>
    </row>
    <row r="235" spans="1:13" ht="15">
      <c r="A235" s="495" t="s">
        <v>322</v>
      </c>
      <c r="B235" s="201" t="s">
        <v>497</v>
      </c>
      <c r="C235" s="189" t="s">
        <v>8</v>
      </c>
      <c r="D235" s="189" t="s">
        <v>8</v>
      </c>
      <c r="E235" s="199">
        <v>100</v>
      </c>
      <c r="F235" s="199">
        <v>100</v>
      </c>
      <c r="G235" s="199">
        <v>100</v>
      </c>
      <c r="H235" s="199">
        <v>100</v>
      </c>
      <c r="I235" s="206" t="s">
        <v>8</v>
      </c>
      <c r="J235" s="206" t="s">
        <v>8</v>
      </c>
      <c r="K235" s="206" t="s">
        <v>8</v>
      </c>
      <c r="L235" s="259"/>
    </row>
    <row r="236" spans="1:13" ht="15">
      <c r="A236" s="497" t="s">
        <v>323</v>
      </c>
      <c r="B236" s="201" t="s">
        <v>324</v>
      </c>
      <c r="C236" s="189" t="s">
        <v>8</v>
      </c>
      <c r="D236" s="189" t="s">
        <v>8</v>
      </c>
      <c r="E236" s="199">
        <v>100</v>
      </c>
      <c r="F236" s="199">
        <v>100</v>
      </c>
      <c r="G236" s="199">
        <v>100</v>
      </c>
      <c r="H236" s="199">
        <v>100</v>
      </c>
      <c r="I236" s="206" t="s">
        <v>8</v>
      </c>
      <c r="J236" s="206" t="s">
        <v>8</v>
      </c>
      <c r="K236" s="206" t="s">
        <v>8</v>
      </c>
      <c r="L236" s="259"/>
    </row>
    <row r="237" spans="1:13" s="300" customFormat="1" ht="12">
      <c r="A237" s="310" t="s">
        <v>15</v>
      </c>
      <c r="B237" s="346"/>
      <c r="L237" s="302"/>
    </row>
    <row r="238" spans="1:13" s="300" customFormat="1" ht="13.5">
      <c r="A238" s="460" t="s">
        <v>461</v>
      </c>
      <c r="B238" s="309"/>
      <c r="L238" s="302"/>
    </row>
    <row r="239" spans="1:13" ht="17">
      <c r="A239" s="203"/>
      <c r="D239" s="188"/>
      <c r="E239" s="188"/>
      <c r="F239" s="188"/>
      <c r="G239" s="188"/>
      <c r="H239" s="188"/>
      <c r="L239" s="193"/>
    </row>
    <row r="240" spans="1:13" ht="15">
      <c r="A240" s="271" t="s">
        <v>328</v>
      </c>
      <c r="B240" s="270"/>
      <c r="C240" s="269"/>
      <c r="D240" s="269"/>
      <c r="E240" s="269"/>
      <c r="F240" s="269"/>
      <c r="G240" s="269"/>
      <c r="H240" s="269"/>
      <c r="I240" s="269"/>
      <c r="J240" s="269"/>
      <c r="K240" s="269"/>
      <c r="L240" s="268"/>
      <c r="M240" s="191"/>
    </row>
    <row r="241" spans="1:13" ht="15">
      <c r="A241" s="401" t="s">
        <v>408</v>
      </c>
      <c r="B241" s="284" t="s">
        <v>73</v>
      </c>
      <c r="C241" s="391">
        <v>227.04599999999999</v>
      </c>
      <c r="D241" s="392">
        <v>198.56700000000001</v>
      </c>
      <c r="E241" s="392">
        <v>283.197</v>
      </c>
      <c r="F241" s="392">
        <v>237.864</v>
      </c>
      <c r="G241" s="392">
        <v>264.161</v>
      </c>
      <c r="H241" s="392">
        <v>241.256</v>
      </c>
      <c r="I241" s="187" t="s">
        <v>8</v>
      </c>
      <c r="J241" s="187" t="s">
        <v>8</v>
      </c>
      <c r="K241" s="187" t="s">
        <v>8</v>
      </c>
      <c r="L241" s="393" t="s">
        <v>6</v>
      </c>
      <c r="M241" s="191"/>
    </row>
    <row r="242" spans="1:13" ht="15">
      <c r="A242" s="402" t="s">
        <v>496</v>
      </c>
      <c r="B242" s="201" t="s">
        <v>11</v>
      </c>
      <c r="C242" s="200" t="s">
        <v>8</v>
      </c>
      <c r="D242" s="199">
        <v>20</v>
      </c>
      <c r="E242" s="199">
        <v>22</v>
      </c>
      <c r="F242" s="199">
        <v>14.3</v>
      </c>
      <c r="G242" s="199">
        <v>23.924586761838409</v>
      </c>
      <c r="H242" s="285">
        <v>33</v>
      </c>
      <c r="I242" s="265" t="s">
        <v>8</v>
      </c>
      <c r="J242" s="265" t="s">
        <v>8</v>
      </c>
      <c r="K242" s="265" t="s">
        <v>8</v>
      </c>
      <c r="L242" s="205"/>
    </row>
    <row r="243" spans="1:13" ht="15">
      <c r="A243" s="402" t="s">
        <v>495</v>
      </c>
      <c r="B243" s="201" t="s">
        <v>11</v>
      </c>
      <c r="C243" s="200" t="s">
        <v>8</v>
      </c>
      <c r="D243" s="199">
        <v>75</v>
      </c>
      <c r="E243" s="199">
        <v>61</v>
      </c>
      <c r="F243" s="199">
        <v>80.900000000000006</v>
      </c>
      <c r="G243" s="199">
        <v>66.487280318864379</v>
      </c>
      <c r="H243" s="285">
        <v>55</v>
      </c>
      <c r="I243" s="265" t="s">
        <v>8</v>
      </c>
      <c r="J243" s="265" t="s">
        <v>8</v>
      </c>
      <c r="K243" s="265" t="s">
        <v>8</v>
      </c>
      <c r="L243" s="205"/>
    </row>
    <row r="244" spans="1:13" ht="15">
      <c r="A244" s="402" t="s">
        <v>494</v>
      </c>
      <c r="B244" s="201" t="s">
        <v>11</v>
      </c>
      <c r="C244" s="200" t="s">
        <v>8</v>
      </c>
      <c r="D244" s="199">
        <v>5</v>
      </c>
      <c r="E244" s="199">
        <v>17</v>
      </c>
      <c r="F244" s="199">
        <v>4.8</v>
      </c>
      <c r="G244" s="199">
        <v>9.5881329192972036</v>
      </c>
      <c r="H244" s="285">
        <v>12</v>
      </c>
      <c r="I244" s="265" t="s">
        <v>8</v>
      </c>
      <c r="J244" s="265" t="s">
        <v>8</v>
      </c>
      <c r="K244" s="265" t="s">
        <v>8</v>
      </c>
      <c r="L244" s="205"/>
    </row>
    <row r="245" spans="1:13" ht="15">
      <c r="A245" s="366" t="s">
        <v>329</v>
      </c>
      <c r="B245" s="201"/>
      <c r="C245" s="394"/>
      <c r="D245" s="394"/>
      <c r="E245" s="394"/>
      <c r="F245" s="394"/>
      <c r="G245" s="394"/>
      <c r="H245" s="394"/>
      <c r="I245" s="265"/>
      <c r="J245" s="265"/>
      <c r="K245" s="265"/>
      <c r="L245" s="395"/>
    </row>
    <row r="246" spans="1:13" ht="30">
      <c r="A246" s="142" t="s">
        <v>330</v>
      </c>
      <c r="B246" s="201" t="s">
        <v>331</v>
      </c>
      <c r="C246" s="286">
        <v>100</v>
      </c>
      <c r="D246" s="286">
        <v>100</v>
      </c>
      <c r="E246" s="286">
        <v>100</v>
      </c>
      <c r="F246" s="286">
        <v>100</v>
      </c>
      <c r="G246" s="286">
        <v>100</v>
      </c>
      <c r="H246" s="286">
        <v>100</v>
      </c>
      <c r="I246" s="265" t="s">
        <v>8</v>
      </c>
      <c r="J246" s="265" t="s">
        <v>8</v>
      </c>
      <c r="K246" s="265" t="s">
        <v>8</v>
      </c>
      <c r="L246" s="475" t="s">
        <v>409</v>
      </c>
      <c r="M246" s="7"/>
    </row>
    <row r="247" spans="1:13" ht="32">
      <c r="A247" s="83" t="s">
        <v>414</v>
      </c>
      <c r="B247" s="201" t="s">
        <v>52</v>
      </c>
      <c r="C247" s="200">
        <v>0</v>
      </c>
      <c r="D247" s="200">
        <v>0</v>
      </c>
      <c r="E247" s="200">
        <v>0</v>
      </c>
      <c r="F247" s="200">
        <v>0</v>
      </c>
      <c r="G247" s="200">
        <v>0</v>
      </c>
      <c r="H247" s="200">
        <v>0</v>
      </c>
      <c r="I247" s="265" t="s">
        <v>8</v>
      </c>
      <c r="J247" s="265" t="s">
        <v>8</v>
      </c>
      <c r="K247" s="265" t="s">
        <v>8</v>
      </c>
      <c r="L247" s="184" t="s">
        <v>332</v>
      </c>
      <c r="M247" s="7"/>
    </row>
    <row r="248" spans="1:13" s="300" customFormat="1" ht="12">
      <c r="A248" s="457" t="s">
        <v>15</v>
      </c>
      <c r="B248" s="487"/>
      <c r="C248" s="488"/>
      <c r="D248" s="488"/>
      <c r="E248" s="488"/>
      <c r="F248" s="488"/>
      <c r="G248" s="488"/>
      <c r="H248" s="488"/>
      <c r="I248" s="488"/>
      <c r="J248" s="488"/>
      <c r="K248" s="488"/>
      <c r="L248" s="489"/>
      <c r="M248" s="311"/>
    </row>
    <row r="249" spans="1:13" s="300" customFormat="1" ht="13.5">
      <c r="A249" s="490" t="s">
        <v>462</v>
      </c>
      <c r="D249" s="491"/>
      <c r="E249" s="491"/>
      <c r="F249" s="491"/>
      <c r="G249" s="491"/>
      <c r="H249" s="491"/>
      <c r="L249" s="302"/>
    </row>
    <row r="250" spans="1:13" ht="17">
      <c r="A250" s="492"/>
      <c r="B250" s="278"/>
      <c r="C250" s="278"/>
      <c r="D250" s="493"/>
      <c r="E250" s="493"/>
      <c r="F250" s="493"/>
      <c r="G250" s="493"/>
      <c r="H250" s="493"/>
      <c r="I250" s="278"/>
      <c r="J250" s="278"/>
      <c r="K250" s="278"/>
      <c r="L250" s="494"/>
    </row>
  </sheetData>
  <sheetProtection algorithmName="SHA-512" hashValue="eouETjtOui6zlOIgBpNf4p24ZTanBrNbNouuJ4INoGIdQfxJKQmG9crF1QUz0qJJcXk8rsg71cKId6tG2pFusA==" saltValue="3u1/PU0To+tEF54R1tJFzA==" spinCount="100000" sheet="1" objects="1" scenarios="1"/>
  <mergeCells count="4">
    <mergeCell ref="B1:I2"/>
    <mergeCell ref="A181:L181"/>
    <mergeCell ref="A185:L185"/>
    <mergeCell ref="A188:L188"/>
  </mergeCells>
  <conditionalFormatting sqref="I56:K57">
    <cfRule type="cellIs" dxfId="3" priority="4" operator="greaterThan">
      <formula>0</formula>
    </cfRule>
  </conditionalFormatting>
  <conditionalFormatting sqref="I78:K78">
    <cfRule type="cellIs" dxfId="2" priority="3" operator="greaterThan">
      <formula>0</formula>
    </cfRule>
  </conditionalFormatting>
  <conditionalFormatting sqref="I195:K196">
    <cfRule type="cellIs" dxfId="1" priority="2" operator="greaterThan">
      <formula>0</formula>
    </cfRule>
  </conditionalFormatting>
  <conditionalFormatting sqref="I201:K202">
    <cfRule type="cellIs" dxfId="0" priority="1" operator="greaterThan">
      <formula>0</formula>
    </cfRule>
  </conditionalFormatting>
  <pageMargins left="0.7" right="0.7" top="0.75" bottom="0.75" header="0.3" footer="0.3"/>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63DF4-58A3-4C1E-9DEA-37BC573C12E9}">
  <dimension ref="A2:B6"/>
  <sheetViews>
    <sheetView workbookViewId="0">
      <selection activeCell="B16" sqref="B16"/>
    </sheetView>
  </sheetViews>
  <sheetFormatPr defaultRowHeight="14.5"/>
  <cols>
    <col min="1" max="1" width="10.1796875" bestFit="1" customWidth="1"/>
    <col min="2" max="2" width="23.7265625" customWidth="1"/>
  </cols>
  <sheetData>
    <row r="2" spans="1:2">
      <c r="A2" s="8" t="s">
        <v>333</v>
      </c>
      <c r="B2" s="9"/>
    </row>
    <row r="3" spans="1:2">
      <c r="A3" s="10" t="s">
        <v>334</v>
      </c>
      <c r="B3" s="11" t="s">
        <v>335</v>
      </c>
    </row>
    <row r="4" spans="1:2">
      <c r="A4" s="12" t="s">
        <v>336</v>
      </c>
      <c r="B4" s="11" t="s">
        <v>337</v>
      </c>
    </row>
    <row r="5" spans="1:2">
      <c r="A5" s="13" t="s">
        <v>338</v>
      </c>
      <c r="B5" s="14" t="s">
        <v>339</v>
      </c>
    </row>
    <row r="6" spans="1:2">
      <c r="A6" s="15" t="s">
        <v>348</v>
      </c>
      <c r="B6" s="14" t="s">
        <v>349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เอกสาร" ma:contentTypeID="0x0101005FC2E89A45F5764CB915746DC2E1604C" ma:contentTypeVersion="19" ma:contentTypeDescription="สร้างเอกสารใหม่" ma:contentTypeScope="" ma:versionID="5b38075c0bca4b094d220b4714023aea">
  <xsd:schema xmlns:xsd="http://www.w3.org/2001/XMLSchema" xmlns:xs="http://www.w3.org/2001/XMLSchema" xmlns:p="http://schemas.microsoft.com/office/2006/metadata/properties" xmlns:ns2="1c342462-176c-4808-b295-34a73f5aed88" xmlns:ns3="a8d411b6-3d23-4a81-8cd7-ebc5daf8c8ef" targetNamespace="http://schemas.microsoft.com/office/2006/metadata/properties" ma:root="true" ma:fieldsID="81961dc38fcd50bbd39ef5d5f175b3bb" ns2:_="" ns3:_="">
    <xsd:import namespace="1c342462-176c-4808-b295-34a73f5aed88"/>
    <xsd:import namespace="a8d411b6-3d23-4a81-8cd7-ebc5daf8c8e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2:_Flow_SignoffStatu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342462-176c-4808-b295-34a73f5aed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สถานะการปิดงาน" ma:internalName="_x0e2a__x0e16__x0e32__x0e19__x0e30__x0e01__x0e32__x0e23__x0e1b__x0e34__x0e14__x0e07__x0e32__x0e19_">
      <xsd:simpleType>
        <xsd:restriction base="dms:Text"/>
      </xsd:simpleType>
    </xsd:element>
    <xsd:element name="lcf76f155ced4ddcb4097134ff3c332f" ma:index="21" nillable="true" ma:taxonomy="true" ma:internalName="lcf76f155ced4ddcb4097134ff3c332f" ma:taxonomyFieldName="MediaServiceImageTags" ma:displayName="แท็กรูป" ma:readOnly="false" ma:fieldId="{5cf76f15-5ced-4ddc-b409-7134ff3c332f}" ma:taxonomyMulti="true" ma:sspId="a1503d8e-e82e-44c2-b786-7d686421948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8d411b6-3d23-4a81-8cd7-ebc5daf8c8ef"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e4cd2b6-540f-4f22-bf0e-48a0d903aef2}" ma:internalName="TaxCatchAll" ma:showField="CatchAllData" ma:web="a8d411b6-3d23-4a81-8cd7-ebc5daf8c8ef">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แชร์กับ"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แชร์พร้อมกับรายละเอียด"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ชนิดเนื้อหา"/>
        <xsd:element ref="dc:title" minOccurs="0" maxOccurs="1" ma:index="4" ma:displayName="ชื่อเรื่อง"/>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c342462-176c-4808-b295-34a73f5aed88" xsi:nil="true"/>
    <TaxCatchAll xmlns="a8d411b6-3d23-4a81-8cd7-ebc5daf8c8ef" xsi:nil="true"/>
    <lcf76f155ced4ddcb4097134ff3c332f xmlns="1c342462-176c-4808-b295-34a73f5aed8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8D38495-00EE-4D7A-8A14-ECF17847A2C5}">
  <ds:schemaRefs>
    <ds:schemaRef ds:uri="http://schemas.microsoft.com/sharepoint/v3/contenttype/forms"/>
  </ds:schemaRefs>
</ds:datastoreItem>
</file>

<file path=customXml/itemProps2.xml><?xml version="1.0" encoding="utf-8"?>
<ds:datastoreItem xmlns:ds="http://schemas.openxmlformats.org/officeDocument/2006/customXml" ds:itemID="{6F472F17-A29E-483F-9D90-86E2F8C88AD4}"/>
</file>

<file path=customXml/itemProps3.xml><?xml version="1.0" encoding="utf-8"?>
<ds:datastoreItem xmlns:ds="http://schemas.openxmlformats.org/officeDocument/2006/customXml" ds:itemID="{88F90B83-1D61-4384-9B49-C7EE085F9BCC}">
  <ds:schemaRefs>
    <ds:schemaRef ds:uri="http://schemas.microsoft.com/office/infopath/2007/PartnerControls"/>
    <ds:schemaRef ds:uri="http://schemas.microsoft.com/office/2006/documentManagement/types"/>
    <ds:schemaRef ds:uri="http://www.w3.org/XML/1998/namespace"/>
    <ds:schemaRef ds:uri="http://purl.org/dc/terms/"/>
    <ds:schemaRef ds:uri="a8d411b6-3d23-4a81-8cd7-ebc5daf8c8ef"/>
    <ds:schemaRef ds:uri="http://purl.org/dc/elements/1.1/"/>
    <ds:schemaRef ds:uri="1c342462-176c-4808-b295-34a73f5aed88"/>
    <ds:schemaRef ds:uri="http://schemas.openxmlformats.org/package/2006/metadata/core-propertie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Economic Data</vt:lpstr>
      <vt:lpstr>Environmental Data</vt:lpstr>
      <vt:lpstr>Social Data</vt:lpstr>
      <vt:lpstr>Note</vt:lpstr>
      <vt:lpstr>'Economic Data'!Print_Area</vt:lpstr>
      <vt:lpstr>'Environmental Data'!Print_Area</vt:lpstr>
      <vt:lpstr>'Social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Rujirek Tamuang</dc:creator>
  <cp:keywords/>
  <dc:description/>
  <cp:lastModifiedBy>Suphanut Wangprasertkul</cp:lastModifiedBy>
  <cp:revision/>
  <dcterms:created xsi:type="dcterms:W3CDTF">2021-09-15T06:12:00Z</dcterms:created>
  <dcterms:modified xsi:type="dcterms:W3CDTF">2024-04-18T10:37:13Z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0x0101005FC2E89A45F5764CB915746DC2E1604C</vt:lpwstr>
  </property>
  <property fmtid="{D5CDD505-2E9C-101B-9397-08002B2CF9AE}" pid="3" name="MediaServiceImageTags">
    <vt:lpwstr/>
  </property>
</Properties>
</file>